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95" yWindow="30" windowWidth="14055" windowHeight="12345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</sheets>
  <definedNames/>
  <calcPr fullCalcOnLoad="1"/>
</workbook>
</file>

<file path=xl/sharedStrings.xml><?xml version="1.0" encoding="utf-8"?>
<sst xmlns="http://schemas.openxmlformats.org/spreadsheetml/2006/main" count="231" uniqueCount="100">
  <si>
    <t>Calibration Report</t>
  </si>
  <si>
    <t>Transect #</t>
  </si>
  <si>
    <t>Habitat Type</t>
  </si>
  <si>
    <t>Low</t>
  </si>
  <si>
    <t>Mid</t>
  </si>
  <si>
    <t>High</t>
  </si>
  <si>
    <t>A=</t>
  </si>
  <si>
    <t>SZF=</t>
  </si>
  <si>
    <t>HGR</t>
  </si>
  <si>
    <t>LGR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</si>
  <si>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</si>
  <si>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</si>
  <si>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</si>
  <si>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</si>
  <si>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</si>
  <si>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</si>
  <si>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</si>
  <si>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</si>
  <si>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</si>
  <si>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</si>
  <si>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</si>
  <si>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</si>
  <si>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</si>
  <si>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</si>
  <si>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</si>
  <si>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</si>
  <si>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</si>
  <si>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</si>
  <si>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Pool</t>
  </si>
  <si>
    <t>B (or Beta) =</t>
  </si>
  <si>
    <t>MANSQ</t>
  </si>
  <si>
    <t>NA</t>
  </si>
  <si>
    <t>HF</t>
  </si>
  <si>
    <t>MF</t>
  </si>
  <si>
    <t>LF</t>
  </si>
  <si>
    <t>avg</t>
  </si>
  <si>
    <t xml:space="preserve">avg 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</si>
  <si>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</si>
  <si>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</si>
  <si>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</si>
  <si>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</si>
  <si>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</si>
  <si>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</si>
  <si>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</si>
  <si>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</si>
  <si>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</si>
  <si>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</si>
  <si>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</si>
  <si>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</si>
  <si>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</si>
  <si>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</si>
  <si>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</si>
  <si>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</si>
  <si>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</si>
  <si>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</si>
  <si>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</si>
  <si>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</si>
  <si>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</si>
  <si>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</si>
  <si>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</si>
  <si>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</si>
  <si>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</si>
  <si>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</si>
  <si>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</si>
  <si>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</si>
  <si>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</si>
  <si>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</si>
  <si>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</si>
  <si>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</si>
  <si>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</si>
  <si>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</si>
  <si>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</si>
  <si>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</si>
  <si>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</si>
  <si>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</si>
  <si>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</si>
  <si>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(0.376)</t>
  </si>
  <si>
    <t>(0.5538)</t>
  </si>
  <si>
    <t>Plotting Stage (WSEL-SZF)</t>
  </si>
  <si>
    <t>Water Surface Elevation Used In Model</t>
  </si>
  <si>
    <t>Discharge Used in Model</t>
  </si>
  <si>
    <t>Modeled Water Surface Elevation for North Fork of the American River 53.7</t>
  </si>
  <si>
    <t>Modeled Plotting Stage for North Fork of the American River 53.7</t>
  </si>
  <si>
    <t>Model Method</t>
  </si>
  <si>
    <t>Daily Flow
Q (cfs)</t>
  </si>
  <si>
    <t>Water Surface Calibration Parameters 
(Stage = AQ^B+SZF) or (MANSQ Beta) or (WSP N)</t>
  </si>
  <si>
    <t>High Flow Q was the average of two ADP measurements</t>
  </si>
  <si>
    <t>Mid Flow Q was the average of two days (04/09/08 and 04/10/08)</t>
  </si>
  <si>
    <t>Flow Measurements:</t>
  </si>
  <si>
    <t>WSEL measurements:</t>
  </si>
  <si>
    <t>High Flow: Flows too dangerous to access all transects.  Photos were taken from low altitude helicopter and high water marks were identified. Marks were surveyed during fish population survey on 09/25/08.</t>
  </si>
  <si>
    <t>*Used high water marks for high flow WSEL at T3.  Used measured WSEL for T1 &amp; T2.</t>
  </si>
  <si>
    <t>*Survey of high water mark at T3, open shot to RBTP not LBHP.</t>
  </si>
  <si>
    <t xml:space="preserve">Mid Flow: T2 rod reading error (read at +1 ft above actual elevation) </t>
  </si>
  <si>
    <t>Log/Log</t>
  </si>
  <si>
    <t>Cal-Log</t>
  </si>
  <si>
    <t>Cal-MANSQ</t>
  </si>
  <si>
    <t>WSEL Calibration Method</t>
  </si>
  <si>
    <t>LB</t>
  </si>
  <si>
    <t>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</si>
</sst>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vertical="center" textRotation="90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7" xfId="0" applyFont="1" applyBorder="1" applyAlignment="1">
      <alignment/>
    </xf>
    <xf numFmtId="0" fontId="0" fillId="0" borderId="11" xfId="0" applyBorder="1" applyAlignment="1">
      <alignment/>
    </xf>
    <xf numFmtId="2" fontId="0" fillId="0" borderId="9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3" fillId="0" borderId="6" xfId="0" applyFont="1" applyFill="1" applyBorder="1" applyAlignment="1">
      <alignment/>
    </xf>
    <xf numFmtId="0" fontId="0" fillId="0" borderId="7" xfId="0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Summary_Tables!$B$18</c:f>
              <c:numCache>
                <c:ptCount val="1"/>
                <c:pt idx="0">
                  <c:v>88.64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Summary_Tables!$B$19</c:f>
              <c:numCache>
                <c:ptCount val="1"/>
                <c:pt idx="0">
                  <c:v>90.74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Summary_Tables!$B$20</c:f>
              <c:numCache>
                <c:ptCount val="1"/>
                <c:pt idx="0">
                  <c:v>92.3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valAx>
        <c:axId val="28702750"/>
        <c:scaling>
          <c:orientation val="minMax"/>
          <c:max val="98"/>
          <c:min val="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Summary_Tables!$C$18</c:f>
              <c:numCache>
                <c:ptCount val="1"/>
                <c:pt idx="0">
                  <c:v>91.8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Summary_Tables!$C$19</c:f>
              <c:numCache>
                <c:ptCount val="1"/>
                <c:pt idx="0">
                  <c:v>93.3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Summary_Tables!$C$20</c:f>
              <c:numCache>
                <c:ptCount val="1"/>
                <c:pt idx="0">
                  <c:v>94.41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crossBetween val="midCat"/>
        <c:dispUnits/>
      </c:valAx>
      <c:valAx>
        <c:axId val="43221384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Summary_Tables!$D$18</c:f>
              <c:numCache>
                <c:ptCount val="1"/>
                <c:pt idx="0">
                  <c:v>94.71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Summary_Tables!$D$19</c:f>
              <c:numCache>
                <c:ptCount val="1"/>
                <c:pt idx="0">
                  <c:v>96.45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Summary_Tables!$D$20</c:f>
              <c:numCache>
                <c:ptCount val="1"/>
                <c:pt idx="0">
                  <c:v>97.7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Stage_QPlots!$Q$3:$Q$32</c:f>
              <c:numCache/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crossBetween val="midCat"/>
        <c:dispUnits/>
      </c:val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 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9"/>
          <c:w val="0.93925"/>
          <c:h val="0.684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'T1'!$C$14:$C$50</c:f>
              <c:numCache>
                <c:ptCount val="37"/>
                <c:pt idx="0">
                  <c:v>1.9</c:v>
                </c:pt>
                <c:pt idx="1">
                  <c:v>2</c:v>
                </c:pt>
                <c:pt idx="2">
                  <c:v>5.6</c:v>
                </c:pt>
                <c:pt idx="3">
                  <c:v>7</c:v>
                </c:pt>
                <c:pt idx="4">
                  <c:v>8</c:v>
                </c:pt>
                <c:pt idx="5">
                  <c:v>10.8</c:v>
                </c:pt>
                <c:pt idx="6">
                  <c:v>12.7</c:v>
                </c:pt>
                <c:pt idx="7">
                  <c:v>18.3</c:v>
                </c:pt>
                <c:pt idx="8">
                  <c:v>22</c:v>
                </c:pt>
                <c:pt idx="9">
                  <c:v>25.2</c:v>
                </c:pt>
                <c:pt idx="10">
                  <c:v>28</c:v>
                </c:pt>
                <c:pt idx="11">
                  <c:v>35</c:v>
                </c:pt>
                <c:pt idx="12">
                  <c:v>37.7</c:v>
                </c:pt>
                <c:pt idx="13">
                  <c:v>38.7</c:v>
                </c:pt>
                <c:pt idx="14">
                  <c:v>41.5</c:v>
                </c:pt>
                <c:pt idx="15">
                  <c:v>46</c:v>
                </c:pt>
                <c:pt idx="16">
                  <c:v>49.2</c:v>
                </c:pt>
                <c:pt idx="17">
                  <c:v>53.3</c:v>
                </c:pt>
                <c:pt idx="18">
                  <c:v>54</c:v>
                </c:pt>
                <c:pt idx="19">
                  <c:v>58.5</c:v>
                </c:pt>
                <c:pt idx="20">
                  <c:v>63.3</c:v>
                </c:pt>
                <c:pt idx="21">
                  <c:v>69</c:v>
                </c:pt>
                <c:pt idx="22">
                  <c:v>101.3</c:v>
                </c:pt>
                <c:pt idx="23">
                  <c:v>115</c:v>
                </c:pt>
                <c:pt idx="24">
                  <c:v>133</c:v>
                </c:pt>
                <c:pt idx="25">
                  <c:v>138</c:v>
                </c:pt>
                <c:pt idx="26">
                  <c:v>143.9</c:v>
                </c:pt>
                <c:pt idx="27">
                  <c:v>145</c:v>
                </c:pt>
                <c:pt idx="28">
                  <c:v>151</c:v>
                </c:pt>
                <c:pt idx="29">
                  <c:v>164</c:v>
                </c:pt>
                <c:pt idx="30">
                  <c:v>164.7</c:v>
                </c:pt>
                <c:pt idx="31">
                  <c:v>171.2</c:v>
                </c:pt>
                <c:pt idx="32">
                  <c:v>173.3</c:v>
                </c:pt>
                <c:pt idx="33">
                  <c:v>181.8</c:v>
                </c:pt>
                <c:pt idx="34">
                  <c:v>184.2</c:v>
                </c:pt>
                <c:pt idx="35">
                  <c:v>194.7</c:v>
                </c:pt>
                <c:pt idx="36">
                  <c:v>195.7</c:v>
                </c:pt>
              </c:numCache>
            </c:numRef>
          </c:xVal>
          <c:yVal>
            <c:numRef>
              <c:f>'T1'!$D$14:$D$50</c:f>
              <c:numCache>
                <c:ptCount val="37"/>
                <c:pt idx="0">
                  <c:v>100</c:v>
                </c:pt>
                <c:pt idx="1">
                  <c:v>94.62</c:v>
                </c:pt>
                <c:pt idx="2">
                  <c:v>93.22</c:v>
                </c:pt>
                <c:pt idx="3">
                  <c:v>90.07</c:v>
                </c:pt>
                <c:pt idx="4">
                  <c:v>89.19</c:v>
                </c:pt>
                <c:pt idx="5">
                  <c:v>88.65</c:v>
                </c:pt>
                <c:pt idx="6">
                  <c:v>88.36</c:v>
                </c:pt>
                <c:pt idx="7">
                  <c:v>87.44</c:v>
                </c:pt>
                <c:pt idx="8">
                  <c:v>86.92</c:v>
                </c:pt>
                <c:pt idx="9">
                  <c:v>87.14</c:v>
                </c:pt>
                <c:pt idx="10">
                  <c:v>86.96</c:v>
                </c:pt>
                <c:pt idx="11">
                  <c:v>88.21</c:v>
                </c:pt>
                <c:pt idx="12">
                  <c:v>89.43</c:v>
                </c:pt>
                <c:pt idx="13">
                  <c:v>88.04</c:v>
                </c:pt>
                <c:pt idx="14">
                  <c:v>87.94</c:v>
                </c:pt>
                <c:pt idx="15">
                  <c:v>87.51</c:v>
                </c:pt>
                <c:pt idx="16">
                  <c:v>87.75</c:v>
                </c:pt>
                <c:pt idx="17">
                  <c:v>88.63</c:v>
                </c:pt>
                <c:pt idx="18">
                  <c:v>89.23</c:v>
                </c:pt>
                <c:pt idx="19">
                  <c:v>90.35</c:v>
                </c:pt>
                <c:pt idx="20">
                  <c:v>94.62</c:v>
                </c:pt>
                <c:pt idx="21">
                  <c:v>94.59</c:v>
                </c:pt>
                <c:pt idx="22">
                  <c:v>95.12</c:v>
                </c:pt>
                <c:pt idx="23">
                  <c:v>94.44</c:v>
                </c:pt>
                <c:pt idx="24">
                  <c:v>95.79</c:v>
                </c:pt>
                <c:pt idx="25">
                  <c:v>95.19</c:v>
                </c:pt>
                <c:pt idx="26">
                  <c:v>98.31</c:v>
                </c:pt>
                <c:pt idx="27">
                  <c:v>96.32</c:v>
                </c:pt>
                <c:pt idx="28">
                  <c:v>96.58</c:v>
                </c:pt>
                <c:pt idx="29">
                  <c:v>98.18</c:v>
                </c:pt>
                <c:pt idx="30">
                  <c:v>101.94</c:v>
                </c:pt>
                <c:pt idx="31">
                  <c:v>102.84</c:v>
                </c:pt>
                <c:pt idx="32">
                  <c:v>99.74</c:v>
                </c:pt>
                <c:pt idx="33">
                  <c:v>100.24</c:v>
                </c:pt>
                <c:pt idx="34">
                  <c:v>101.84</c:v>
                </c:pt>
                <c:pt idx="35">
                  <c:v>106.99</c:v>
                </c:pt>
                <c:pt idx="36">
                  <c:v>108.9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'T1'!$M$2:$M$3</c:f>
              <c:numCache>
                <c:ptCount val="2"/>
                <c:pt idx="0">
                  <c:v>92.308</c:v>
                </c:pt>
                <c:pt idx="1">
                  <c:v>92.308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'T1'!$I$2:$I$3</c:f>
              <c:numCache>
                <c:ptCount val="2"/>
                <c:pt idx="0">
                  <c:v>90.71</c:v>
                </c:pt>
                <c:pt idx="1">
                  <c:v>90.71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88.638</c:v>
                </c:pt>
                <c:pt idx="1">
                  <c:v>88.638</c:v>
                </c:pt>
              </c:numCache>
            </c:numRef>
          </c:yVal>
          <c:smooth val="0"/>
        </c:ser>
        <c:axId val="29413277"/>
        <c:axId val="63392902"/>
      </c:scatterChart>
      <c:val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crossBetween val="midCat"/>
        <c:dispUnits/>
      </c:valAx>
      <c:valAx>
        <c:axId val="6339290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7025"/>
          <c:w val="0.97225"/>
          <c:h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9"/>
          <c:w val="0.93925"/>
          <c:h val="0.684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'T2'!$C$14:$C$55</c:f>
              <c:numCache>
                <c:ptCount val="42"/>
                <c:pt idx="0">
                  <c:v>2</c:v>
                </c:pt>
                <c:pt idx="1">
                  <c:v>5.3</c:v>
                </c:pt>
                <c:pt idx="2">
                  <c:v>5.6</c:v>
                </c:pt>
                <c:pt idx="3">
                  <c:v>6.7</c:v>
                </c:pt>
                <c:pt idx="4">
                  <c:v>8.5</c:v>
                </c:pt>
                <c:pt idx="5">
                  <c:v>18</c:v>
                </c:pt>
                <c:pt idx="6">
                  <c:v>21.1</c:v>
                </c:pt>
                <c:pt idx="7">
                  <c:v>23.6</c:v>
                </c:pt>
                <c:pt idx="8">
                  <c:v>26.7</c:v>
                </c:pt>
                <c:pt idx="9">
                  <c:v>29.4</c:v>
                </c:pt>
                <c:pt idx="10">
                  <c:v>32</c:v>
                </c:pt>
                <c:pt idx="11">
                  <c:v>32.1</c:v>
                </c:pt>
                <c:pt idx="12">
                  <c:v>34.9</c:v>
                </c:pt>
                <c:pt idx="13">
                  <c:v>38.3</c:v>
                </c:pt>
                <c:pt idx="14">
                  <c:v>41.8</c:v>
                </c:pt>
                <c:pt idx="15">
                  <c:v>46.4</c:v>
                </c:pt>
                <c:pt idx="16">
                  <c:v>50.4</c:v>
                </c:pt>
                <c:pt idx="17">
                  <c:v>51.6</c:v>
                </c:pt>
                <c:pt idx="18">
                  <c:v>52.2</c:v>
                </c:pt>
                <c:pt idx="19">
                  <c:v>55.6</c:v>
                </c:pt>
                <c:pt idx="20">
                  <c:v>59</c:v>
                </c:pt>
                <c:pt idx="21">
                  <c:v>59.2</c:v>
                </c:pt>
                <c:pt idx="22">
                  <c:v>61.4</c:v>
                </c:pt>
                <c:pt idx="23">
                  <c:v>61.4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71.9</c:v>
                </c:pt>
                <c:pt idx="28">
                  <c:v>72.2</c:v>
                </c:pt>
                <c:pt idx="29">
                  <c:v>77</c:v>
                </c:pt>
                <c:pt idx="30">
                  <c:v>85.4</c:v>
                </c:pt>
                <c:pt idx="31">
                  <c:v>97.5</c:v>
                </c:pt>
                <c:pt idx="32">
                  <c:v>105.9</c:v>
                </c:pt>
                <c:pt idx="33">
                  <c:v>110.4</c:v>
                </c:pt>
                <c:pt idx="34">
                  <c:v>122.5</c:v>
                </c:pt>
                <c:pt idx="35">
                  <c:v>134.5</c:v>
                </c:pt>
                <c:pt idx="36">
                  <c:v>136.7</c:v>
                </c:pt>
                <c:pt idx="37">
                  <c:v>143.2</c:v>
                </c:pt>
                <c:pt idx="38">
                  <c:v>144</c:v>
                </c:pt>
                <c:pt idx="39">
                  <c:v>145.1</c:v>
                </c:pt>
                <c:pt idx="40">
                  <c:v>146</c:v>
                </c:pt>
                <c:pt idx="41">
                  <c:v>147.8</c:v>
                </c:pt>
              </c:numCache>
            </c:numRef>
          </c:xVal>
          <c:yVal>
            <c:numRef>
              <c:f>'T2'!$D$14:$D$55</c:f>
              <c:numCache>
                <c:ptCount val="42"/>
                <c:pt idx="0">
                  <c:v>98.08</c:v>
                </c:pt>
                <c:pt idx="1">
                  <c:v>96.7</c:v>
                </c:pt>
                <c:pt idx="2">
                  <c:v>95.91</c:v>
                </c:pt>
                <c:pt idx="3">
                  <c:v>95.08</c:v>
                </c:pt>
                <c:pt idx="4">
                  <c:v>95.24</c:v>
                </c:pt>
                <c:pt idx="5">
                  <c:v>94.54</c:v>
                </c:pt>
                <c:pt idx="6">
                  <c:v>93.86</c:v>
                </c:pt>
                <c:pt idx="7">
                  <c:v>94.95</c:v>
                </c:pt>
                <c:pt idx="8">
                  <c:v>95.07</c:v>
                </c:pt>
                <c:pt idx="9">
                  <c:v>94.06</c:v>
                </c:pt>
                <c:pt idx="10">
                  <c:v>91.76</c:v>
                </c:pt>
                <c:pt idx="11">
                  <c:v>90.15</c:v>
                </c:pt>
                <c:pt idx="12">
                  <c:v>90.32</c:v>
                </c:pt>
                <c:pt idx="13">
                  <c:v>89.85</c:v>
                </c:pt>
                <c:pt idx="14">
                  <c:v>90</c:v>
                </c:pt>
                <c:pt idx="15">
                  <c:v>90.52</c:v>
                </c:pt>
                <c:pt idx="16">
                  <c:v>89.92</c:v>
                </c:pt>
                <c:pt idx="17">
                  <c:v>91.02</c:v>
                </c:pt>
                <c:pt idx="18">
                  <c:v>90</c:v>
                </c:pt>
                <c:pt idx="19">
                  <c:v>90.01</c:v>
                </c:pt>
                <c:pt idx="20">
                  <c:v>90.48</c:v>
                </c:pt>
                <c:pt idx="21">
                  <c:v>91.38</c:v>
                </c:pt>
                <c:pt idx="22">
                  <c:v>90.23</c:v>
                </c:pt>
                <c:pt idx="23">
                  <c:v>90.16</c:v>
                </c:pt>
                <c:pt idx="24">
                  <c:v>90.04</c:v>
                </c:pt>
                <c:pt idx="25">
                  <c:v>89.89</c:v>
                </c:pt>
                <c:pt idx="26">
                  <c:v>90.47</c:v>
                </c:pt>
                <c:pt idx="27">
                  <c:v>90.53</c:v>
                </c:pt>
                <c:pt idx="28">
                  <c:v>90.25</c:v>
                </c:pt>
                <c:pt idx="29">
                  <c:v>91.49</c:v>
                </c:pt>
                <c:pt idx="30">
                  <c:v>90.93</c:v>
                </c:pt>
                <c:pt idx="31">
                  <c:v>91.18</c:v>
                </c:pt>
                <c:pt idx="32">
                  <c:v>91.84</c:v>
                </c:pt>
                <c:pt idx="33">
                  <c:v>93.18</c:v>
                </c:pt>
                <c:pt idx="34">
                  <c:v>93.48</c:v>
                </c:pt>
                <c:pt idx="35">
                  <c:v>94.07</c:v>
                </c:pt>
                <c:pt idx="36">
                  <c:v>95.33</c:v>
                </c:pt>
                <c:pt idx="37">
                  <c:v>96.5</c:v>
                </c:pt>
                <c:pt idx="38">
                  <c:v>98.58</c:v>
                </c:pt>
                <c:pt idx="39">
                  <c:v>98.55</c:v>
                </c:pt>
                <c:pt idx="40">
                  <c:v>97.42</c:v>
                </c:pt>
                <c:pt idx="41">
                  <c:v>100.61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'T2'!$M$2:$M$3</c:f>
              <c:numCache>
                <c:ptCount val="2"/>
                <c:pt idx="0">
                  <c:v>94.405</c:v>
                </c:pt>
                <c:pt idx="1">
                  <c:v>94.405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'T2'!$I$2:$I$3</c:f>
              <c:numCache>
                <c:ptCount val="2"/>
                <c:pt idx="0">
                  <c:v>93.36</c:v>
                </c:pt>
                <c:pt idx="1">
                  <c:v>93.36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91.803</c:v>
                </c:pt>
                <c:pt idx="1">
                  <c:v>91.803</c:v>
                </c:pt>
              </c:numCache>
            </c:numRef>
          </c:yVal>
          <c:smooth val="0"/>
        </c:ser>
        <c:axId val="33665207"/>
        <c:axId val="34551408"/>
      </c:scatterChart>
      <c:val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crossBetween val="midCat"/>
        <c:dispUnits/>
      </c:valAx>
      <c:valAx>
        <c:axId val="3455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75"/>
          <c:y val="0.87025"/>
          <c:w val="0.97025"/>
          <c:h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85"/>
          <c:w val="0.9392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'T3'!$C$14:$C$53</c:f>
              <c:numCache>
                <c:ptCount val="40"/>
                <c:pt idx="0">
                  <c:v>2</c:v>
                </c:pt>
                <c:pt idx="1">
                  <c:v>5.6</c:v>
                </c:pt>
                <c:pt idx="2">
                  <c:v>10.6</c:v>
                </c:pt>
                <c:pt idx="3">
                  <c:v>14.8</c:v>
                </c:pt>
                <c:pt idx="4">
                  <c:v>15.4</c:v>
                </c:pt>
                <c:pt idx="5">
                  <c:v>22</c:v>
                </c:pt>
                <c:pt idx="6">
                  <c:v>23.5</c:v>
                </c:pt>
                <c:pt idx="7">
                  <c:v>25.8</c:v>
                </c:pt>
                <c:pt idx="8">
                  <c:v>25.9</c:v>
                </c:pt>
                <c:pt idx="9">
                  <c:v>28.8</c:v>
                </c:pt>
                <c:pt idx="10">
                  <c:v>29.1</c:v>
                </c:pt>
                <c:pt idx="11">
                  <c:v>31.3</c:v>
                </c:pt>
                <c:pt idx="12">
                  <c:v>32.9</c:v>
                </c:pt>
                <c:pt idx="13">
                  <c:v>34.1</c:v>
                </c:pt>
                <c:pt idx="14">
                  <c:v>36.6</c:v>
                </c:pt>
                <c:pt idx="15">
                  <c:v>37.1</c:v>
                </c:pt>
                <c:pt idx="16">
                  <c:v>39.3</c:v>
                </c:pt>
                <c:pt idx="17">
                  <c:v>40.4</c:v>
                </c:pt>
                <c:pt idx="18">
                  <c:v>44.4</c:v>
                </c:pt>
                <c:pt idx="19">
                  <c:v>46.5</c:v>
                </c:pt>
                <c:pt idx="20">
                  <c:v>51.1</c:v>
                </c:pt>
                <c:pt idx="21">
                  <c:v>52.5</c:v>
                </c:pt>
                <c:pt idx="22">
                  <c:v>55.2</c:v>
                </c:pt>
                <c:pt idx="23">
                  <c:v>59.5</c:v>
                </c:pt>
                <c:pt idx="24">
                  <c:v>61.4</c:v>
                </c:pt>
                <c:pt idx="25">
                  <c:v>64.8</c:v>
                </c:pt>
                <c:pt idx="26">
                  <c:v>69</c:v>
                </c:pt>
                <c:pt idx="27">
                  <c:v>74.2</c:v>
                </c:pt>
                <c:pt idx="28">
                  <c:v>78.6</c:v>
                </c:pt>
                <c:pt idx="29">
                  <c:v>82.3</c:v>
                </c:pt>
                <c:pt idx="30">
                  <c:v>94.3</c:v>
                </c:pt>
                <c:pt idx="31">
                  <c:v>107.3</c:v>
                </c:pt>
                <c:pt idx="32">
                  <c:v>116.5</c:v>
                </c:pt>
                <c:pt idx="33">
                  <c:v>126.5</c:v>
                </c:pt>
                <c:pt idx="34">
                  <c:v>134.5</c:v>
                </c:pt>
                <c:pt idx="35">
                  <c:v>148.3</c:v>
                </c:pt>
                <c:pt idx="36">
                  <c:v>153.5</c:v>
                </c:pt>
                <c:pt idx="37">
                  <c:v>155</c:v>
                </c:pt>
                <c:pt idx="38">
                  <c:v>162.1</c:v>
                </c:pt>
                <c:pt idx="39">
                  <c:v>164.3</c:v>
                </c:pt>
              </c:numCache>
            </c:numRef>
          </c:xVal>
          <c:yVal>
            <c:numRef>
              <c:f>'T3'!$D$14:$D$53</c:f>
              <c:numCache>
                <c:ptCount val="40"/>
                <c:pt idx="0">
                  <c:v>106.37</c:v>
                </c:pt>
                <c:pt idx="1">
                  <c:v>103.64</c:v>
                </c:pt>
                <c:pt idx="2">
                  <c:v>103.49</c:v>
                </c:pt>
                <c:pt idx="3">
                  <c:v>102.73</c:v>
                </c:pt>
                <c:pt idx="4">
                  <c:v>100.28</c:v>
                </c:pt>
                <c:pt idx="5">
                  <c:v>97.41</c:v>
                </c:pt>
                <c:pt idx="6">
                  <c:v>95.08</c:v>
                </c:pt>
                <c:pt idx="7">
                  <c:v>94.68</c:v>
                </c:pt>
                <c:pt idx="8">
                  <c:v>94.49</c:v>
                </c:pt>
                <c:pt idx="9">
                  <c:v>96.57</c:v>
                </c:pt>
                <c:pt idx="10">
                  <c:v>95.19</c:v>
                </c:pt>
                <c:pt idx="11">
                  <c:v>95.23</c:v>
                </c:pt>
                <c:pt idx="12">
                  <c:v>92.83</c:v>
                </c:pt>
                <c:pt idx="13">
                  <c:v>91.43</c:v>
                </c:pt>
                <c:pt idx="14">
                  <c:v>92.14</c:v>
                </c:pt>
                <c:pt idx="15">
                  <c:v>92.87</c:v>
                </c:pt>
                <c:pt idx="16">
                  <c:v>92.86</c:v>
                </c:pt>
                <c:pt idx="17">
                  <c:v>90.78</c:v>
                </c:pt>
                <c:pt idx="18">
                  <c:v>91.32</c:v>
                </c:pt>
                <c:pt idx="19">
                  <c:v>90.21</c:v>
                </c:pt>
                <c:pt idx="20">
                  <c:v>89.47</c:v>
                </c:pt>
                <c:pt idx="21">
                  <c:v>90.52</c:v>
                </c:pt>
                <c:pt idx="22">
                  <c:v>89.93</c:v>
                </c:pt>
                <c:pt idx="23">
                  <c:v>90.65</c:v>
                </c:pt>
                <c:pt idx="24">
                  <c:v>91.27</c:v>
                </c:pt>
                <c:pt idx="25">
                  <c:v>92.26</c:v>
                </c:pt>
                <c:pt idx="26">
                  <c:v>92.62</c:v>
                </c:pt>
                <c:pt idx="27">
                  <c:v>93.68</c:v>
                </c:pt>
                <c:pt idx="28">
                  <c:v>94.02</c:v>
                </c:pt>
                <c:pt idx="29">
                  <c:v>94.73</c:v>
                </c:pt>
                <c:pt idx="30">
                  <c:v>95.06</c:v>
                </c:pt>
                <c:pt idx="31">
                  <c:v>95.15</c:v>
                </c:pt>
                <c:pt idx="32">
                  <c:v>95.82</c:v>
                </c:pt>
                <c:pt idx="33">
                  <c:v>96.75</c:v>
                </c:pt>
                <c:pt idx="34">
                  <c:v>97.15</c:v>
                </c:pt>
                <c:pt idx="35">
                  <c:v>100.16</c:v>
                </c:pt>
                <c:pt idx="36">
                  <c:v>101.4</c:v>
                </c:pt>
                <c:pt idx="37">
                  <c:v>102.28</c:v>
                </c:pt>
                <c:pt idx="38">
                  <c:v>104.05</c:v>
                </c:pt>
                <c:pt idx="39">
                  <c:v>107.84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'T3'!$M$2:$M$3</c:f>
              <c:numCache>
                <c:ptCount val="2"/>
                <c:pt idx="0">
                  <c:v>97.685</c:v>
                </c:pt>
                <c:pt idx="1">
                  <c:v>97.685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'T3'!$I$2:$I$3</c:f>
              <c:numCache>
                <c:ptCount val="2"/>
                <c:pt idx="0">
                  <c:v>96.465</c:v>
                </c:pt>
                <c:pt idx="1">
                  <c:v>96.465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'T3'!$E$2:$E$3</c:f>
              <c:numCache>
                <c:ptCount val="2"/>
                <c:pt idx="0">
                  <c:v>94.409</c:v>
                </c:pt>
                <c:pt idx="1">
                  <c:v>94.409</c:v>
                </c:pt>
              </c:numCache>
            </c:numRef>
          </c:yVal>
          <c:smooth val="0"/>
        </c:ser>
        <c:axId val="42527217"/>
        <c:axId val="47200634"/>
      </c:scatterChart>
      <c:valAx>
        <c:axId val="4252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crossBetween val="midCat"/>
        <c:dispUnits/>
      </c:valAx>
      <c:valAx>
        <c:axId val="47200634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272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75"/>
          <c:y val="0.87075"/>
          <c:w val="0.968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33</xdr:row>
      <xdr:rowOff>0</xdr:rowOff>
    </xdr:from>
    <xdr:to>
      <xdr:col>11</xdr:col>
      <xdr:colOff>390525</xdr:colOff>
      <xdr:row>61</xdr:row>
      <xdr:rowOff>66675</xdr:rowOff>
    </xdr:to>
    <xdr:graphicFrame>
      <xdr:nvGraphicFramePr>
        <xdr:cNvPr id="2" name="Chart 8"/>
        <xdr:cNvGraphicFramePr/>
      </xdr:nvGraphicFramePr>
      <xdr:xfrm>
        <a:off x="104775" y="53625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64</xdr:row>
      <xdr:rowOff>0</xdr:rowOff>
    </xdr:from>
    <xdr:to>
      <xdr:col>11</xdr:col>
      <xdr:colOff>409575</xdr:colOff>
      <xdr:row>92</xdr:row>
      <xdr:rowOff>85725</xdr:rowOff>
    </xdr:to>
    <xdr:graphicFrame>
      <xdr:nvGraphicFramePr>
        <xdr:cNvPr id="3" name="Chart 9"/>
        <xdr:cNvGraphicFramePr/>
      </xdr:nvGraphicFramePr>
      <xdr:xfrm>
        <a:off x="114300" y="1038225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23</xdr:col>
      <xdr:colOff>476250</xdr:colOff>
      <xdr:row>61</xdr:row>
      <xdr:rowOff>76200</xdr:rowOff>
    </xdr:to>
    <xdr:graphicFrame>
      <xdr:nvGraphicFramePr>
        <xdr:cNvPr id="4" name="Chart 26"/>
        <xdr:cNvGraphicFramePr/>
      </xdr:nvGraphicFramePr>
      <xdr:xfrm>
        <a:off x="7924800" y="5362575"/>
        <a:ext cx="75628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B108"/>
  <sheetViews>
    <sheetView tabSelected="1" zoomScale="85" zoomScaleNormal="85" workbookViewId="0" topLeftCell="A1">
      <selection activeCell="H5" sqref="H5"/>
    </sheetView>
  </sheetViews>
  <sheetFormatPr defaultColWidth="9.140625" defaultRowHeight="12.75"/>
  <cols>
    <col min="7" max="7" width="15.421875" style="0" customWidth="1"/>
  </cols>
  <sheetData>
    <row r="1" ht="13.5" thickBot="1"/>
    <row r="2" spans="2:28" ht="14.25" thickBot="1" thickTop="1">
      <c r="B2" s="118" t="s">
        <v>21</v>
      </c>
      <c r="C2" s="119"/>
      <c r="D2" s="119"/>
      <c r="E2" s="119"/>
      <c r="F2" s="119"/>
      <c r="G2" s="120"/>
      <c r="I2" s="94" t="s">
        <v>22</v>
      </c>
      <c r="J2" s="95"/>
      <c r="K2" s="95"/>
      <c r="L2" s="95"/>
      <c r="M2" s="95"/>
      <c r="N2" s="96"/>
      <c r="P2" s="90" t="s">
        <v>23</v>
      </c>
      <c r="Q2" s="91"/>
      <c r="R2" s="91"/>
      <c r="S2" s="91"/>
      <c r="T2" s="91"/>
      <c r="U2" s="92"/>
      <c r="W2" s="90" t="s">
        <v>24</v>
      </c>
      <c r="X2" s="91"/>
      <c r="Y2" s="91"/>
      <c r="Z2" s="91"/>
      <c r="AA2" s="91"/>
      <c r="AB2" s="92"/>
    </row>
    <row r="3" spans="2:28" ht="13.5" thickTop="1">
      <c r="B3" s="56" t="s">
        <v>88</v>
      </c>
      <c r="C3" s="66"/>
      <c r="D3" s="66"/>
      <c r="E3" s="66"/>
      <c r="F3" s="66"/>
      <c r="G3" s="67"/>
      <c r="I3" s="56"/>
      <c r="J3" s="66" t="s">
        <v>32</v>
      </c>
      <c r="K3" s="66" t="s">
        <v>33</v>
      </c>
      <c r="L3" s="66" t="s">
        <v>34</v>
      </c>
      <c r="M3" s="66" t="s">
        <v>97</v>
      </c>
      <c r="N3" s="67"/>
      <c r="P3" s="6"/>
      <c r="Q3" s="1"/>
      <c r="R3" s="1"/>
      <c r="S3" s="1"/>
      <c r="T3" s="1"/>
      <c r="U3" s="2"/>
      <c r="W3" s="6"/>
      <c r="X3" s="1"/>
      <c r="Y3" s="1"/>
      <c r="Z3" s="1"/>
      <c r="AA3" s="1"/>
      <c r="AB3" s="2"/>
    </row>
    <row r="4" spans="2:28" ht="14.25" customHeight="1">
      <c r="B4" s="121" t="s">
        <v>86</v>
      </c>
      <c r="C4" s="115"/>
      <c r="D4" s="115"/>
      <c r="E4" s="115"/>
      <c r="F4" s="115"/>
      <c r="G4" s="122"/>
      <c r="I4" s="8" t="s">
        <v>15</v>
      </c>
      <c r="J4" s="11" t="s">
        <v>98</v>
      </c>
      <c r="K4" s="11" t="s">
        <v>35</v>
      </c>
      <c r="L4" s="11" t="s">
        <v>35</v>
      </c>
      <c r="M4" s="11" t="s">
        <v>30</v>
      </c>
      <c r="N4" s="68"/>
      <c r="P4" s="6"/>
      <c r="Q4" s="1"/>
      <c r="R4" s="1"/>
      <c r="S4" s="1"/>
      <c r="T4" s="1"/>
      <c r="U4" s="2"/>
      <c r="W4" s="6"/>
      <c r="X4" s="1"/>
      <c r="Y4" s="1"/>
      <c r="Z4" s="1"/>
      <c r="AA4" s="1"/>
      <c r="AB4" s="2"/>
    </row>
    <row r="5" spans="2:28" ht="12.75">
      <c r="B5" s="112" t="s">
        <v>87</v>
      </c>
      <c r="C5" s="117"/>
      <c r="D5" s="117"/>
      <c r="E5" s="117"/>
      <c r="F5" s="117"/>
      <c r="G5" s="113"/>
      <c r="I5" s="8" t="s">
        <v>16</v>
      </c>
      <c r="J5" s="11" t="s">
        <v>36</v>
      </c>
      <c r="K5" s="11" t="s">
        <v>35</v>
      </c>
      <c r="L5" s="11" t="s">
        <v>35</v>
      </c>
      <c r="M5" s="11" t="s">
        <v>30</v>
      </c>
      <c r="N5" s="68"/>
      <c r="P5" s="6"/>
      <c r="Q5" s="1"/>
      <c r="R5" s="1"/>
      <c r="S5" s="1"/>
      <c r="T5" s="1"/>
      <c r="U5" s="2"/>
      <c r="W5" s="6"/>
      <c r="X5" s="1"/>
      <c r="Y5" s="1"/>
      <c r="Z5" s="1"/>
      <c r="AA5" s="1"/>
      <c r="AB5" s="2"/>
    </row>
    <row r="6" spans="2:28" ht="12.75">
      <c r="B6" s="8"/>
      <c r="C6" s="1"/>
      <c r="D6" s="80"/>
      <c r="E6" s="80"/>
      <c r="F6" s="80"/>
      <c r="G6" s="81"/>
      <c r="I6" s="8" t="s">
        <v>17</v>
      </c>
      <c r="J6" s="11" t="s">
        <v>35</v>
      </c>
      <c r="K6" s="11" t="s">
        <v>35</v>
      </c>
      <c r="L6" s="11" t="s">
        <v>35</v>
      </c>
      <c r="M6" s="11" t="s">
        <v>94</v>
      </c>
      <c r="N6" s="68"/>
      <c r="P6" s="6"/>
      <c r="Q6" s="1"/>
      <c r="R6" s="1"/>
      <c r="S6" s="1"/>
      <c r="T6" s="1"/>
      <c r="U6" s="2"/>
      <c r="W6" s="6"/>
      <c r="X6" s="1"/>
      <c r="Y6" s="1"/>
      <c r="Z6" s="1"/>
      <c r="AA6" s="1"/>
      <c r="AB6" s="2"/>
    </row>
    <row r="7" spans="2:28" ht="14.25">
      <c r="B7" s="116" t="s">
        <v>89</v>
      </c>
      <c r="C7" s="1"/>
      <c r="D7" s="1"/>
      <c r="E7" s="1"/>
      <c r="F7" s="1"/>
      <c r="G7" s="68"/>
      <c r="I7" s="87"/>
      <c r="J7" s="11"/>
      <c r="K7" s="11"/>
      <c r="L7" s="11"/>
      <c r="M7" s="1"/>
      <c r="N7" s="68"/>
      <c r="P7" s="6"/>
      <c r="Q7" s="1"/>
      <c r="R7" s="1"/>
      <c r="S7" s="1"/>
      <c r="T7" s="1"/>
      <c r="U7" s="2"/>
      <c r="W7" s="6"/>
      <c r="X7" s="1"/>
      <c r="Y7" s="1"/>
      <c r="Z7" s="1"/>
      <c r="AA7" s="1"/>
      <c r="AB7" s="2"/>
    </row>
    <row r="8" spans="2:28" ht="14.25">
      <c r="B8" s="98" t="s">
        <v>90</v>
      </c>
      <c r="C8" s="99"/>
      <c r="D8" s="99"/>
      <c r="E8" s="99"/>
      <c r="F8" s="99"/>
      <c r="G8" s="100"/>
      <c r="I8" s="69"/>
      <c r="J8" s="11"/>
      <c r="K8" s="11"/>
      <c r="L8" s="11"/>
      <c r="M8" s="1"/>
      <c r="N8" s="68"/>
      <c r="P8" s="6"/>
      <c r="Q8" s="1"/>
      <c r="R8" s="1"/>
      <c r="S8" s="1"/>
      <c r="T8" s="1"/>
      <c r="U8" s="2"/>
      <c r="W8" s="6"/>
      <c r="X8" s="1"/>
      <c r="Y8" s="1"/>
      <c r="Z8" s="1"/>
      <c r="AA8" s="1"/>
      <c r="AB8" s="2"/>
    </row>
    <row r="9" spans="2:28" ht="14.25">
      <c r="B9" s="98"/>
      <c r="C9" s="99"/>
      <c r="D9" s="99"/>
      <c r="E9" s="99"/>
      <c r="F9" s="99"/>
      <c r="G9" s="100"/>
      <c r="I9" s="69"/>
      <c r="J9" s="11"/>
      <c r="K9" s="11"/>
      <c r="L9" s="11"/>
      <c r="M9" s="1"/>
      <c r="N9" s="68"/>
      <c r="P9" s="6"/>
      <c r="Q9" s="1"/>
      <c r="R9" s="1"/>
      <c r="S9" s="1"/>
      <c r="T9" s="1"/>
      <c r="U9" s="2"/>
      <c r="W9" s="6"/>
      <c r="X9" s="1"/>
      <c r="Y9" s="1"/>
      <c r="Z9" s="1"/>
      <c r="AA9" s="1"/>
      <c r="AB9" s="2"/>
    </row>
    <row r="10" spans="2:28" ht="12.75">
      <c r="B10" s="98"/>
      <c r="C10" s="99"/>
      <c r="D10" s="99"/>
      <c r="E10" s="99"/>
      <c r="F10" s="99"/>
      <c r="G10" s="100"/>
      <c r="I10" s="8"/>
      <c r="J10" s="11"/>
      <c r="K10" s="11"/>
      <c r="L10" s="11"/>
      <c r="M10" s="1"/>
      <c r="N10" s="68"/>
      <c r="P10" s="6"/>
      <c r="Q10" s="1"/>
      <c r="R10" s="1"/>
      <c r="S10" s="1"/>
      <c r="T10" s="1"/>
      <c r="U10" s="2"/>
      <c r="W10" s="6"/>
      <c r="X10" s="1"/>
      <c r="Y10" s="1"/>
      <c r="Z10" s="1"/>
      <c r="AA10" s="1"/>
      <c r="AB10" s="2"/>
    </row>
    <row r="11" spans="2:28" ht="27" customHeight="1">
      <c r="B11" s="98" t="s">
        <v>91</v>
      </c>
      <c r="C11" s="110"/>
      <c r="D11" s="110"/>
      <c r="E11" s="110"/>
      <c r="F11" s="110"/>
      <c r="G11" s="111"/>
      <c r="I11" s="8"/>
      <c r="J11" s="1"/>
      <c r="K11" s="1"/>
      <c r="L11" s="1"/>
      <c r="M11" s="1"/>
      <c r="N11" s="68"/>
      <c r="P11" s="6"/>
      <c r="Q11" s="1"/>
      <c r="R11" s="1"/>
      <c r="S11" s="1"/>
      <c r="T11" s="1"/>
      <c r="U11" s="2"/>
      <c r="W11" s="6"/>
      <c r="X11" s="1"/>
      <c r="Y11" s="1"/>
      <c r="Z11" s="1"/>
      <c r="AA11" s="1"/>
      <c r="AB11" s="2"/>
    </row>
    <row r="12" spans="2:28" ht="12.75" customHeight="1">
      <c r="B12" s="97" t="s">
        <v>92</v>
      </c>
      <c r="C12" s="93"/>
      <c r="D12" s="93"/>
      <c r="E12" s="93"/>
      <c r="F12" s="93"/>
      <c r="G12" s="88"/>
      <c r="I12" s="8"/>
      <c r="J12" s="1"/>
      <c r="K12" s="1"/>
      <c r="L12" s="1"/>
      <c r="M12" s="1"/>
      <c r="N12" s="68"/>
      <c r="P12" s="6"/>
      <c r="Q12" s="1"/>
      <c r="R12" s="1"/>
      <c r="S12" s="1"/>
      <c r="T12" s="1"/>
      <c r="U12" s="2"/>
      <c r="W12" s="6"/>
      <c r="X12" s="1"/>
      <c r="Y12" s="1"/>
      <c r="Z12" s="1"/>
      <c r="AA12" s="1"/>
      <c r="AB12" s="2"/>
    </row>
    <row r="13" spans="2:28" ht="12.75">
      <c r="B13" s="114"/>
      <c r="C13" s="82"/>
      <c r="D13" s="82"/>
      <c r="E13" s="82"/>
      <c r="F13" s="82"/>
      <c r="G13" s="83"/>
      <c r="I13" s="8"/>
      <c r="J13" s="1"/>
      <c r="K13" s="1"/>
      <c r="L13" s="1"/>
      <c r="M13" s="1"/>
      <c r="N13" s="68"/>
      <c r="P13" s="6"/>
      <c r="Q13" s="1"/>
      <c r="R13" s="1"/>
      <c r="S13" s="1"/>
      <c r="T13" s="1"/>
      <c r="U13" s="2"/>
      <c r="W13" s="6"/>
      <c r="X13" s="1"/>
      <c r="Y13" s="1"/>
      <c r="Z13" s="1"/>
      <c r="AA13" s="1"/>
      <c r="AB13" s="2"/>
    </row>
    <row r="14" spans="2:28" ht="12.75" customHeight="1">
      <c r="B14" s="97" t="s">
        <v>93</v>
      </c>
      <c r="C14" s="93"/>
      <c r="D14" s="93"/>
      <c r="E14" s="93"/>
      <c r="F14" s="93"/>
      <c r="G14" s="88"/>
      <c r="I14" s="8"/>
      <c r="J14" s="1"/>
      <c r="K14" s="1"/>
      <c r="L14" s="1"/>
      <c r="M14" s="1"/>
      <c r="N14" s="68"/>
      <c r="P14" s="6"/>
      <c r="Q14" s="1"/>
      <c r="R14" s="1"/>
      <c r="S14" s="1"/>
      <c r="T14" s="1"/>
      <c r="U14" s="2"/>
      <c r="W14" s="6"/>
      <c r="X14" s="1"/>
      <c r="Y14" s="1"/>
      <c r="Z14" s="1"/>
      <c r="AA14" s="1"/>
      <c r="AB14" s="2"/>
    </row>
    <row r="15" spans="2:28" ht="12.75">
      <c r="B15" s="114"/>
      <c r="C15" s="82"/>
      <c r="D15" s="82"/>
      <c r="E15" s="82"/>
      <c r="F15" s="82"/>
      <c r="G15" s="83"/>
      <c r="I15" s="8"/>
      <c r="J15" s="1"/>
      <c r="K15" s="1"/>
      <c r="L15" s="1"/>
      <c r="M15" s="1"/>
      <c r="N15" s="68"/>
      <c r="P15" s="6"/>
      <c r="Q15" s="1"/>
      <c r="R15" s="1"/>
      <c r="S15" s="1"/>
      <c r="T15" s="1"/>
      <c r="U15" s="2"/>
      <c r="W15" s="6"/>
      <c r="X15" s="1"/>
      <c r="Y15" s="1"/>
      <c r="Z15" s="1"/>
      <c r="AA15" s="1"/>
      <c r="AB15" s="2"/>
    </row>
    <row r="16" spans="2:28" ht="12.75">
      <c r="B16" s="8"/>
      <c r="C16" s="1"/>
      <c r="D16" s="1"/>
      <c r="E16" s="1"/>
      <c r="F16" s="1"/>
      <c r="G16" s="68"/>
      <c r="I16" s="8"/>
      <c r="J16" s="1"/>
      <c r="K16" s="1"/>
      <c r="L16" s="1"/>
      <c r="M16" s="1"/>
      <c r="N16" s="68"/>
      <c r="P16" s="6"/>
      <c r="Q16" s="1"/>
      <c r="R16" s="1"/>
      <c r="S16" s="1"/>
      <c r="T16" s="1"/>
      <c r="U16" s="2"/>
      <c r="W16" s="6"/>
      <c r="X16" s="1"/>
      <c r="Y16" s="1"/>
      <c r="Z16" s="1"/>
      <c r="AA16" s="1"/>
      <c r="AB16" s="2"/>
    </row>
    <row r="17" spans="2:28" ht="12.75">
      <c r="B17" s="135"/>
      <c r="C17" s="85"/>
      <c r="D17" s="85"/>
      <c r="E17" s="85"/>
      <c r="F17" s="85"/>
      <c r="G17" s="86"/>
      <c r="I17" s="8"/>
      <c r="J17" s="1"/>
      <c r="K17" s="1"/>
      <c r="L17" s="1"/>
      <c r="M17" s="1"/>
      <c r="N17" s="68"/>
      <c r="P17" s="6"/>
      <c r="Q17" s="1"/>
      <c r="R17" s="1"/>
      <c r="S17" s="1"/>
      <c r="T17" s="1"/>
      <c r="U17" s="2"/>
      <c r="W17" s="6"/>
      <c r="X17" s="1"/>
      <c r="Y17" s="1"/>
      <c r="Z17" s="1"/>
      <c r="AA17" s="1"/>
      <c r="AB17" s="2"/>
    </row>
    <row r="18" spans="2:28" ht="12.75">
      <c r="B18" s="8"/>
      <c r="C18" s="1"/>
      <c r="D18" s="1"/>
      <c r="E18" s="1"/>
      <c r="F18" s="1"/>
      <c r="G18" s="68"/>
      <c r="I18" s="8"/>
      <c r="J18" s="70"/>
      <c r="K18" s="124"/>
      <c r="L18" s="124"/>
      <c r="M18" s="124"/>
      <c r="N18" s="125"/>
      <c r="P18" s="6"/>
      <c r="Q18" s="1"/>
      <c r="R18" s="1"/>
      <c r="S18" s="1"/>
      <c r="T18" s="1"/>
      <c r="U18" s="2"/>
      <c r="W18" s="6"/>
      <c r="X18" s="1"/>
      <c r="Y18" s="1"/>
      <c r="Z18" s="1"/>
      <c r="AA18" s="1"/>
      <c r="AB18" s="2"/>
    </row>
    <row r="19" spans="2:28" ht="12.75">
      <c r="B19" s="8"/>
      <c r="C19" s="82"/>
      <c r="D19" s="82"/>
      <c r="E19" s="82"/>
      <c r="F19" s="82"/>
      <c r="G19" s="83"/>
      <c r="I19" s="8"/>
      <c r="J19" s="1"/>
      <c r="K19" s="1"/>
      <c r="L19" s="1"/>
      <c r="M19" s="1"/>
      <c r="N19" s="68"/>
      <c r="P19" s="6"/>
      <c r="Q19" s="1"/>
      <c r="R19" s="1"/>
      <c r="S19" s="1"/>
      <c r="T19" s="1"/>
      <c r="U19" s="2"/>
      <c r="W19" s="6"/>
      <c r="X19" s="1"/>
      <c r="Y19" s="1"/>
      <c r="Z19" s="1"/>
      <c r="AA19" s="1"/>
      <c r="AB19" s="2"/>
    </row>
    <row r="20" spans="2:28" ht="12.75">
      <c r="B20" s="8"/>
      <c r="C20" s="1"/>
      <c r="D20" s="1"/>
      <c r="E20" s="1"/>
      <c r="F20" s="1"/>
      <c r="G20" s="68"/>
      <c r="I20" s="8"/>
      <c r="J20" s="1"/>
      <c r="K20" s="1"/>
      <c r="L20" s="1"/>
      <c r="M20" s="1"/>
      <c r="N20" s="68"/>
      <c r="P20" s="6"/>
      <c r="Q20" s="1"/>
      <c r="R20" s="1"/>
      <c r="S20" s="1"/>
      <c r="T20" s="1"/>
      <c r="U20" s="2"/>
      <c r="W20" s="6"/>
      <c r="X20" s="1"/>
      <c r="Y20" s="1"/>
      <c r="Z20" s="1"/>
      <c r="AA20" s="1"/>
      <c r="AB20" s="2"/>
    </row>
    <row r="21" spans="2:28" ht="12.75">
      <c r="B21" s="8"/>
      <c r="C21" s="1"/>
      <c r="D21" s="1"/>
      <c r="E21" s="1"/>
      <c r="F21" s="1"/>
      <c r="G21" s="68"/>
      <c r="I21" s="8"/>
      <c r="J21" s="71"/>
      <c r="K21" s="1"/>
      <c r="L21" s="1"/>
      <c r="M21" s="1"/>
      <c r="N21" s="68"/>
      <c r="P21" s="6"/>
      <c r="Q21" s="1"/>
      <c r="R21" s="1"/>
      <c r="S21" s="1"/>
      <c r="T21" s="1"/>
      <c r="U21" s="2"/>
      <c r="W21" s="6"/>
      <c r="X21" s="1"/>
      <c r="Y21" s="1"/>
      <c r="Z21" s="1"/>
      <c r="AA21" s="1"/>
      <c r="AB21" s="2"/>
    </row>
    <row r="22" spans="2:28" ht="12.75">
      <c r="B22" s="8"/>
      <c r="C22" s="1"/>
      <c r="D22" s="1"/>
      <c r="E22" s="1"/>
      <c r="F22" s="1"/>
      <c r="G22" s="68"/>
      <c r="I22" s="8"/>
      <c r="J22" s="1"/>
      <c r="K22" s="70"/>
      <c r="L22" s="70"/>
      <c r="M22" s="70"/>
      <c r="N22" s="72"/>
      <c r="P22" s="6"/>
      <c r="Q22" s="1"/>
      <c r="R22" s="1"/>
      <c r="S22" s="1"/>
      <c r="T22" s="1"/>
      <c r="U22" s="2"/>
      <c r="W22" s="6"/>
      <c r="X22" s="1"/>
      <c r="Y22" s="1"/>
      <c r="Z22" s="1"/>
      <c r="AA22" s="1"/>
      <c r="AB22" s="2"/>
    </row>
    <row r="23" spans="2:28" ht="12.75">
      <c r="B23" s="8"/>
      <c r="C23" s="1"/>
      <c r="D23" s="1"/>
      <c r="E23" s="1"/>
      <c r="F23" s="1"/>
      <c r="G23" s="68"/>
      <c r="I23" s="8"/>
      <c r="J23" s="1"/>
      <c r="K23" s="1"/>
      <c r="L23" s="1"/>
      <c r="M23" s="1"/>
      <c r="N23" s="68"/>
      <c r="P23" s="6"/>
      <c r="Q23" s="1"/>
      <c r="R23" s="1"/>
      <c r="S23" s="1"/>
      <c r="T23" s="1"/>
      <c r="U23" s="2"/>
      <c r="W23" s="6"/>
      <c r="X23" s="1"/>
      <c r="Y23" s="1"/>
      <c r="Z23" s="1"/>
      <c r="AA23" s="1"/>
      <c r="AB23" s="2"/>
    </row>
    <row r="24" spans="2:28" ht="12.75">
      <c r="B24" s="84"/>
      <c r="C24" s="11"/>
      <c r="D24" s="11"/>
      <c r="E24" s="11"/>
      <c r="F24" s="11"/>
      <c r="G24" s="12"/>
      <c r="I24" s="8"/>
      <c r="J24" s="1"/>
      <c r="K24" s="1"/>
      <c r="L24" s="1"/>
      <c r="M24" s="1"/>
      <c r="N24" s="68"/>
      <c r="P24" s="6"/>
      <c r="Q24" s="1"/>
      <c r="R24" s="1"/>
      <c r="S24" s="1"/>
      <c r="T24" s="1"/>
      <c r="U24" s="2"/>
      <c r="W24" s="6"/>
      <c r="X24" s="1"/>
      <c r="Y24" s="1"/>
      <c r="Z24" s="1"/>
      <c r="AA24" s="1"/>
      <c r="AB24" s="2"/>
    </row>
    <row r="25" spans="2:28" ht="12.75">
      <c r="B25" s="84"/>
      <c r="C25" s="11"/>
      <c r="D25" s="11"/>
      <c r="E25" s="11"/>
      <c r="F25" s="11"/>
      <c r="G25" s="12"/>
      <c r="I25" s="8"/>
      <c r="J25" s="1"/>
      <c r="K25" s="1"/>
      <c r="L25" s="1"/>
      <c r="M25" s="1"/>
      <c r="N25" s="68"/>
      <c r="P25" s="6"/>
      <c r="Q25" s="1"/>
      <c r="R25" s="1"/>
      <c r="S25" s="1"/>
      <c r="T25" s="1"/>
      <c r="U25" s="2"/>
      <c r="W25" s="6"/>
      <c r="X25" s="1"/>
      <c r="Y25" s="1"/>
      <c r="Z25" s="1"/>
      <c r="AA25" s="1"/>
      <c r="AB25" s="2"/>
    </row>
    <row r="26" spans="2:28" ht="12.75">
      <c r="B26" s="84"/>
      <c r="C26" s="11"/>
      <c r="D26" s="11"/>
      <c r="E26" s="11"/>
      <c r="F26" s="11"/>
      <c r="G26" s="12"/>
      <c r="I26" s="8"/>
      <c r="J26" s="70"/>
      <c r="K26" s="1"/>
      <c r="L26" s="1"/>
      <c r="M26" s="1"/>
      <c r="N26" s="68"/>
      <c r="P26" s="6"/>
      <c r="Q26" s="1"/>
      <c r="R26" s="1"/>
      <c r="S26" s="1"/>
      <c r="T26" s="1"/>
      <c r="U26" s="2"/>
      <c r="W26" s="6"/>
      <c r="X26" s="1"/>
      <c r="Y26" s="1"/>
      <c r="Z26" s="1"/>
      <c r="AA26" s="1"/>
      <c r="AB26" s="2"/>
    </row>
    <row r="27" spans="2:28" ht="12.75">
      <c r="B27" s="84"/>
      <c r="C27" s="85"/>
      <c r="D27" s="85"/>
      <c r="E27" s="85"/>
      <c r="F27" s="85"/>
      <c r="G27" s="86"/>
      <c r="I27" s="8"/>
      <c r="J27" s="1"/>
      <c r="K27" s="1"/>
      <c r="L27" s="1"/>
      <c r="M27" s="1"/>
      <c r="N27" s="68"/>
      <c r="P27" s="6"/>
      <c r="Q27" s="1"/>
      <c r="R27" s="1"/>
      <c r="S27" s="1"/>
      <c r="T27" s="1"/>
      <c r="U27" s="2"/>
      <c r="W27" s="6"/>
      <c r="X27" s="1"/>
      <c r="Y27" s="1"/>
      <c r="Z27" s="1"/>
      <c r="AA27" s="1"/>
      <c r="AB27" s="2"/>
    </row>
    <row r="28" spans="2:28" ht="12.75">
      <c r="B28" s="84"/>
      <c r="C28" s="11"/>
      <c r="D28" s="11"/>
      <c r="E28" s="11"/>
      <c r="F28" s="11"/>
      <c r="G28" s="12"/>
      <c r="I28" s="8"/>
      <c r="J28" s="1"/>
      <c r="K28" s="1"/>
      <c r="L28" s="1"/>
      <c r="M28" s="1"/>
      <c r="N28" s="68"/>
      <c r="P28" s="6"/>
      <c r="Q28" s="1"/>
      <c r="R28" s="1"/>
      <c r="S28" s="1"/>
      <c r="T28" s="1"/>
      <c r="U28" s="2"/>
      <c r="W28" s="6"/>
      <c r="X28" s="1"/>
      <c r="Y28" s="1"/>
      <c r="Z28" s="1"/>
      <c r="AA28" s="1"/>
      <c r="AB28" s="2"/>
    </row>
    <row r="29" spans="2:28" ht="12.75">
      <c r="B29" s="84"/>
      <c r="C29" s="11"/>
      <c r="D29" s="11"/>
      <c r="E29" s="11"/>
      <c r="F29" s="11"/>
      <c r="G29" s="12"/>
      <c r="I29" s="8"/>
      <c r="J29" s="1"/>
      <c r="K29" s="1"/>
      <c r="L29" s="1"/>
      <c r="M29" s="1"/>
      <c r="N29" s="68"/>
      <c r="P29" s="6"/>
      <c r="Q29" s="1"/>
      <c r="R29" s="1"/>
      <c r="S29" s="1"/>
      <c r="T29" s="1"/>
      <c r="U29" s="2"/>
      <c r="W29" s="6"/>
      <c r="X29" s="1"/>
      <c r="Y29" s="1"/>
      <c r="Z29" s="1"/>
      <c r="AA29" s="1"/>
      <c r="AB29" s="2"/>
    </row>
    <row r="30" spans="2:28" ht="12.75">
      <c r="B30" s="84"/>
      <c r="C30" s="11"/>
      <c r="D30" s="11"/>
      <c r="E30" s="11"/>
      <c r="F30" s="11"/>
      <c r="G30" s="12"/>
      <c r="I30" s="8"/>
      <c r="J30" s="1"/>
      <c r="K30" s="1"/>
      <c r="L30" s="1"/>
      <c r="M30" s="1"/>
      <c r="N30" s="68"/>
      <c r="P30" s="6"/>
      <c r="Q30" s="1"/>
      <c r="R30" s="1"/>
      <c r="S30" s="1"/>
      <c r="T30" s="1"/>
      <c r="U30" s="2"/>
      <c r="W30" s="6"/>
      <c r="X30" s="1"/>
      <c r="Y30" s="1"/>
      <c r="Z30" s="1"/>
      <c r="AA30" s="1"/>
      <c r="AB30" s="2"/>
    </row>
    <row r="31" spans="2:28" ht="12.75">
      <c r="B31" s="84"/>
      <c r="C31" s="11"/>
      <c r="D31" s="11"/>
      <c r="E31" s="11"/>
      <c r="F31" s="11"/>
      <c r="G31" s="12"/>
      <c r="I31" s="8"/>
      <c r="J31" s="1"/>
      <c r="K31" s="1"/>
      <c r="L31" s="1"/>
      <c r="M31" s="1"/>
      <c r="N31" s="68"/>
      <c r="P31" s="6"/>
      <c r="Q31" s="1"/>
      <c r="R31" s="1"/>
      <c r="S31" s="1"/>
      <c r="T31" s="1"/>
      <c r="U31" s="2"/>
      <c r="W31" s="6"/>
      <c r="X31" s="1"/>
      <c r="Y31" s="1"/>
      <c r="Z31" s="1"/>
      <c r="AA31" s="1"/>
      <c r="AB31" s="2"/>
    </row>
    <row r="32" spans="2:28" ht="12.75">
      <c r="B32" s="84"/>
      <c r="C32" s="11"/>
      <c r="D32" s="11"/>
      <c r="E32" s="11"/>
      <c r="F32" s="11"/>
      <c r="G32" s="12"/>
      <c r="I32" s="8"/>
      <c r="J32" s="1"/>
      <c r="K32" s="1"/>
      <c r="L32" s="1"/>
      <c r="M32" s="1"/>
      <c r="N32" s="68"/>
      <c r="P32" s="6"/>
      <c r="Q32" s="1"/>
      <c r="R32" s="1"/>
      <c r="S32" s="1"/>
      <c r="T32" s="1"/>
      <c r="U32" s="2"/>
      <c r="W32" s="6"/>
      <c r="X32" s="1"/>
      <c r="Y32" s="1"/>
      <c r="Z32" s="1"/>
      <c r="AA32" s="1"/>
      <c r="AB32" s="2"/>
    </row>
    <row r="33" spans="2:28" ht="12.75">
      <c r="B33" s="84"/>
      <c r="C33" s="11"/>
      <c r="D33" s="11"/>
      <c r="E33" s="11"/>
      <c r="F33" s="11"/>
      <c r="G33" s="12"/>
      <c r="I33" s="8"/>
      <c r="J33" s="1"/>
      <c r="K33" s="1"/>
      <c r="L33" s="1"/>
      <c r="M33" s="1"/>
      <c r="N33" s="68"/>
      <c r="P33" s="6"/>
      <c r="Q33" s="1"/>
      <c r="R33" s="1"/>
      <c r="S33" s="1"/>
      <c r="T33" s="1"/>
      <c r="U33" s="2"/>
      <c r="W33" s="6"/>
      <c r="X33" s="1"/>
      <c r="Y33" s="1"/>
      <c r="Z33" s="1"/>
      <c r="AA33" s="1"/>
      <c r="AB33" s="2"/>
    </row>
    <row r="34" spans="2:28" ht="12.75">
      <c r="B34" s="84"/>
      <c r="C34" s="11"/>
      <c r="D34" s="11"/>
      <c r="E34" s="11"/>
      <c r="F34" s="11"/>
      <c r="G34" s="12"/>
      <c r="I34" s="8"/>
      <c r="J34" s="1"/>
      <c r="K34" s="1"/>
      <c r="L34" s="1"/>
      <c r="M34" s="1"/>
      <c r="N34" s="68"/>
      <c r="P34" s="6"/>
      <c r="Q34" s="1"/>
      <c r="R34" s="1"/>
      <c r="S34" s="1"/>
      <c r="T34" s="1"/>
      <c r="U34" s="2"/>
      <c r="W34" s="6"/>
      <c r="X34" s="1"/>
      <c r="Y34" s="1"/>
      <c r="Z34" s="1"/>
      <c r="AA34" s="1"/>
      <c r="AB34" s="2"/>
    </row>
    <row r="35" spans="2:28" ht="12.75">
      <c r="B35" s="84"/>
      <c r="C35" s="11"/>
      <c r="D35" s="11"/>
      <c r="E35" s="11"/>
      <c r="F35" s="11"/>
      <c r="G35" s="12"/>
      <c r="I35" s="8"/>
      <c r="J35" s="1"/>
      <c r="K35" s="1"/>
      <c r="L35" s="1"/>
      <c r="M35" s="1"/>
      <c r="N35" s="68"/>
      <c r="P35" s="6"/>
      <c r="Q35" s="1"/>
      <c r="R35" s="1"/>
      <c r="S35" s="1"/>
      <c r="T35" s="1"/>
      <c r="U35" s="2"/>
      <c r="W35" s="6"/>
      <c r="X35" s="1"/>
      <c r="Y35" s="1"/>
      <c r="Z35" s="1"/>
      <c r="AA35" s="1"/>
      <c r="AB35" s="2"/>
    </row>
    <row r="36" spans="2:28" ht="12.75">
      <c r="B36" s="8"/>
      <c r="C36" s="1"/>
      <c r="D36" s="1"/>
      <c r="E36" s="1"/>
      <c r="F36" s="1"/>
      <c r="G36" s="68"/>
      <c r="I36" s="8"/>
      <c r="J36" s="1"/>
      <c r="K36" s="1"/>
      <c r="L36" s="1"/>
      <c r="M36" s="1"/>
      <c r="N36" s="68"/>
      <c r="P36" s="6"/>
      <c r="Q36" s="1"/>
      <c r="R36" s="1"/>
      <c r="S36" s="1"/>
      <c r="T36" s="1"/>
      <c r="U36" s="2"/>
      <c r="W36" s="6"/>
      <c r="X36" s="1"/>
      <c r="Y36" s="1"/>
      <c r="Z36" s="1"/>
      <c r="AA36" s="1"/>
      <c r="AB36" s="2"/>
    </row>
    <row r="37" spans="2:28" ht="12.75">
      <c r="B37" s="8"/>
      <c r="C37" s="1"/>
      <c r="D37" s="1"/>
      <c r="E37" s="1"/>
      <c r="F37" s="1"/>
      <c r="G37" s="68"/>
      <c r="I37" s="8"/>
      <c r="J37" s="1"/>
      <c r="K37" s="1"/>
      <c r="L37" s="1"/>
      <c r="M37" s="1"/>
      <c r="N37" s="68"/>
      <c r="P37" s="6"/>
      <c r="Q37" s="1"/>
      <c r="R37" s="1"/>
      <c r="S37" s="1"/>
      <c r="T37" s="1"/>
      <c r="U37" s="2"/>
      <c r="W37" s="6"/>
      <c r="X37" s="1"/>
      <c r="Y37" s="1"/>
      <c r="Z37" s="1"/>
      <c r="AA37" s="1"/>
      <c r="AB37" s="2"/>
    </row>
    <row r="38" spans="2:28" ht="12.75">
      <c r="B38" s="8"/>
      <c r="C38" s="1"/>
      <c r="D38" s="1"/>
      <c r="E38" s="1"/>
      <c r="F38" s="1"/>
      <c r="G38" s="68"/>
      <c r="I38" s="8"/>
      <c r="J38" s="1"/>
      <c r="K38" s="1"/>
      <c r="L38" s="1"/>
      <c r="M38" s="1"/>
      <c r="N38" s="68"/>
      <c r="P38" s="6"/>
      <c r="Q38" s="1"/>
      <c r="R38" s="1"/>
      <c r="S38" s="1"/>
      <c r="T38" s="1"/>
      <c r="U38" s="2"/>
      <c r="W38" s="6"/>
      <c r="X38" s="1"/>
      <c r="Y38" s="1"/>
      <c r="Z38" s="1"/>
      <c r="AA38" s="1"/>
      <c r="AB38" s="2"/>
    </row>
    <row r="39" spans="2:28" ht="12.75">
      <c r="B39" s="8"/>
      <c r="C39" s="1"/>
      <c r="D39" s="1"/>
      <c r="E39" s="1"/>
      <c r="F39" s="1"/>
      <c r="G39" s="68"/>
      <c r="I39" s="8"/>
      <c r="J39" s="1"/>
      <c r="K39" s="1"/>
      <c r="L39" s="1"/>
      <c r="M39" s="1"/>
      <c r="N39" s="68"/>
      <c r="P39" s="6"/>
      <c r="Q39" s="1"/>
      <c r="R39" s="1"/>
      <c r="S39" s="1"/>
      <c r="T39" s="1"/>
      <c r="U39" s="2"/>
      <c r="W39" s="6"/>
      <c r="X39" s="1"/>
      <c r="Y39" s="1"/>
      <c r="Z39" s="1"/>
      <c r="AA39" s="1"/>
      <c r="AB39" s="2"/>
    </row>
    <row r="40" spans="2:28" ht="12.75">
      <c r="B40" s="8"/>
      <c r="C40" s="1"/>
      <c r="D40" s="1"/>
      <c r="E40" s="1"/>
      <c r="F40" s="1"/>
      <c r="G40" s="68"/>
      <c r="I40" s="8"/>
      <c r="J40" s="1"/>
      <c r="K40" s="1"/>
      <c r="L40" s="1"/>
      <c r="M40" s="1"/>
      <c r="N40" s="68"/>
      <c r="P40" s="6"/>
      <c r="Q40" s="1"/>
      <c r="R40" s="1"/>
      <c r="S40" s="1"/>
      <c r="T40" s="1"/>
      <c r="U40" s="2"/>
      <c r="W40" s="6"/>
      <c r="X40" s="1"/>
      <c r="Y40" s="1"/>
      <c r="Z40" s="1"/>
      <c r="AA40" s="1"/>
      <c r="AB40" s="2"/>
    </row>
    <row r="41" spans="2:28" ht="12.75">
      <c r="B41" s="8"/>
      <c r="C41" s="1"/>
      <c r="D41" s="1"/>
      <c r="E41" s="1"/>
      <c r="F41" s="1"/>
      <c r="G41" s="68"/>
      <c r="I41" s="8"/>
      <c r="J41" s="1"/>
      <c r="K41" s="1"/>
      <c r="L41" s="1"/>
      <c r="M41" s="1"/>
      <c r="N41" s="68"/>
      <c r="P41" s="6"/>
      <c r="Q41" s="1"/>
      <c r="R41" s="1"/>
      <c r="S41" s="1"/>
      <c r="T41" s="1"/>
      <c r="U41" s="2"/>
      <c r="W41" s="6"/>
      <c r="X41" s="1"/>
      <c r="Y41" s="1"/>
      <c r="Z41" s="1"/>
      <c r="AA41" s="1"/>
      <c r="AB41" s="2"/>
    </row>
    <row r="42" spans="2:28" ht="12.75">
      <c r="B42" s="8"/>
      <c r="C42" s="1"/>
      <c r="D42" s="1"/>
      <c r="E42" s="1"/>
      <c r="F42" s="1"/>
      <c r="G42" s="68"/>
      <c r="I42" s="8"/>
      <c r="J42" s="1"/>
      <c r="K42" s="1"/>
      <c r="L42" s="1"/>
      <c r="M42" s="1"/>
      <c r="N42" s="68"/>
      <c r="P42" s="6"/>
      <c r="Q42" s="1"/>
      <c r="R42" s="1"/>
      <c r="S42" s="1"/>
      <c r="T42" s="1"/>
      <c r="U42" s="2"/>
      <c r="W42" s="6"/>
      <c r="X42" s="1"/>
      <c r="Y42" s="1"/>
      <c r="Z42" s="1"/>
      <c r="AA42" s="1"/>
      <c r="AB42" s="2"/>
    </row>
    <row r="43" spans="2:28" ht="12.75">
      <c r="B43" s="8"/>
      <c r="C43" s="1"/>
      <c r="D43" s="1"/>
      <c r="E43" s="1"/>
      <c r="F43" s="1"/>
      <c r="G43" s="68"/>
      <c r="I43" s="8"/>
      <c r="J43" s="1"/>
      <c r="K43" s="1"/>
      <c r="L43" s="1"/>
      <c r="M43" s="1"/>
      <c r="N43" s="68"/>
      <c r="P43" s="6"/>
      <c r="Q43" s="1"/>
      <c r="R43" s="1"/>
      <c r="S43" s="1"/>
      <c r="T43" s="1"/>
      <c r="U43" s="2"/>
      <c r="W43" s="6"/>
      <c r="X43" s="1"/>
      <c r="Y43" s="1"/>
      <c r="Z43" s="1"/>
      <c r="AA43" s="1"/>
      <c r="AB43" s="2"/>
    </row>
    <row r="44" spans="2:28" ht="12.75">
      <c r="B44" s="8"/>
      <c r="C44" s="1"/>
      <c r="D44" s="1"/>
      <c r="E44" s="1"/>
      <c r="F44" s="1"/>
      <c r="G44" s="68"/>
      <c r="I44" s="8"/>
      <c r="J44" s="1"/>
      <c r="K44" s="1"/>
      <c r="L44" s="1"/>
      <c r="M44" s="1"/>
      <c r="N44" s="68"/>
      <c r="P44" s="6"/>
      <c r="Q44" s="1"/>
      <c r="R44" s="1"/>
      <c r="S44" s="1"/>
      <c r="T44" s="1"/>
      <c r="U44" s="2"/>
      <c r="W44" s="6"/>
      <c r="X44" s="1"/>
      <c r="Y44" s="1"/>
      <c r="Z44" s="1"/>
      <c r="AA44" s="1"/>
      <c r="AB44" s="2"/>
    </row>
    <row r="45" spans="2:28" ht="12.75">
      <c r="B45" s="8"/>
      <c r="C45" s="1"/>
      <c r="D45" s="1"/>
      <c r="E45" s="1"/>
      <c r="F45" s="1"/>
      <c r="G45" s="68"/>
      <c r="I45" s="8"/>
      <c r="J45" s="1"/>
      <c r="K45" s="1"/>
      <c r="L45" s="1"/>
      <c r="M45" s="1"/>
      <c r="N45" s="68"/>
      <c r="P45" s="6"/>
      <c r="Q45" s="1"/>
      <c r="R45" s="1"/>
      <c r="S45" s="1"/>
      <c r="T45" s="1"/>
      <c r="U45" s="2"/>
      <c r="W45" s="6"/>
      <c r="X45" s="1"/>
      <c r="Y45" s="1"/>
      <c r="Z45" s="1"/>
      <c r="AA45" s="1"/>
      <c r="AB45" s="2"/>
    </row>
    <row r="46" spans="2:28" ht="12.75">
      <c r="B46" s="8"/>
      <c r="C46" s="1"/>
      <c r="D46" s="1"/>
      <c r="E46" s="1"/>
      <c r="F46" s="1"/>
      <c r="G46" s="68"/>
      <c r="I46" s="8"/>
      <c r="J46" s="1"/>
      <c r="K46" s="1"/>
      <c r="L46" s="1"/>
      <c r="M46" s="1"/>
      <c r="N46" s="68"/>
      <c r="P46" s="6"/>
      <c r="Q46" s="1"/>
      <c r="R46" s="1"/>
      <c r="S46" s="1"/>
      <c r="T46" s="1"/>
      <c r="U46" s="2"/>
      <c r="W46" s="6"/>
      <c r="X46" s="1"/>
      <c r="Y46" s="1"/>
      <c r="Z46" s="1"/>
      <c r="AA46" s="1"/>
      <c r="AB46" s="2"/>
    </row>
    <row r="47" spans="2:28" ht="12.75">
      <c r="B47" s="8"/>
      <c r="C47" s="1"/>
      <c r="D47" s="1"/>
      <c r="E47" s="1"/>
      <c r="F47" s="1"/>
      <c r="G47" s="68"/>
      <c r="I47" s="8"/>
      <c r="J47" s="1"/>
      <c r="K47" s="1"/>
      <c r="L47" s="1"/>
      <c r="M47" s="1"/>
      <c r="N47" s="68"/>
      <c r="P47" s="6"/>
      <c r="Q47" s="1"/>
      <c r="R47" s="1"/>
      <c r="S47" s="1"/>
      <c r="T47" s="1"/>
      <c r="U47" s="2"/>
      <c r="W47" s="6"/>
      <c r="X47" s="1"/>
      <c r="Y47" s="1"/>
      <c r="Z47" s="1"/>
      <c r="AA47" s="1"/>
      <c r="AB47" s="2"/>
    </row>
    <row r="48" spans="2:28" ht="12.75">
      <c r="B48" s="8"/>
      <c r="C48" s="1"/>
      <c r="D48" s="1"/>
      <c r="E48" s="1"/>
      <c r="F48" s="1"/>
      <c r="G48" s="68"/>
      <c r="I48" s="8"/>
      <c r="J48" s="1"/>
      <c r="K48" s="1"/>
      <c r="L48" s="1"/>
      <c r="M48" s="1"/>
      <c r="N48" s="68"/>
      <c r="P48" s="6"/>
      <c r="Q48" s="1"/>
      <c r="R48" s="1"/>
      <c r="S48" s="1"/>
      <c r="T48" s="1"/>
      <c r="U48" s="2"/>
      <c r="W48" s="6"/>
      <c r="X48" s="1"/>
      <c r="Y48" s="1"/>
      <c r="Z48" s="1"/>
      <c r="AA48" s="1"/>
      <c r="AB48" s="2"/>
    </row>
    <row r="49" spans="2:28" ht="12.75">
      <c r="B49" s="8"/>
      <c r="C49" s="1"/>
      <c r="D49" s="1"/>
      <c r="E49" s="1"/>
      <c r="F49" s="1"/>
      <c r="G49" s="68"/>
      <c r="I49" s="8"/>
      <c r="J49" s="1"/>
      <c r="K49" s="1"/>
      <c r="L49" s="1"/>
      <c r="M49" s="1"/>
      <c r="N49" s="68"/>
      <c r="P49" s="6"/>
      <c r="Q49" s="1"/>
      <c r="R49" s="1"/>
      <c r="S49" s="1"/>
      <c r="T49" s="1"/>
      <c r="U49" s="2"/>
      <c r="W49" s="6"/>
      <c r="X49" s="1"/>
      <c r="Y49" s="1"/>
      <c r="Z49" s="1"/>
      <c r="AA49" s="1"/>
      <c r="AB49" s="2"/>
    </row>
    <row r="50" spans="2:28" ht="12.75">
      <c r="B50" s="8"/>
      <c r="C50" s="1"/>
      <c r="D50" s="1"/>
      <c r="E50" s="1"/>
      <c r="F50" s="1"/>
      <c r="G50" s="68"/>
      <c r="I50" s="8"/>
      <c r="J50" s="1"/>
      <c r="K50" s="1"/>
      <c r="L50" s="1"/>
      <c r="M50" s="1"/>
      <c r="N50" s="68"/>
      <c r="P50" s="6"/>
      <c r="Q50" s="1"/>
      <c r="R50" s="1"/>
      <c r="S50" s="1"/>
      <c r="T50" s="1"/>
      <c r="U50" s="2"/>
      <c r="W50" s="6"/>
      <c r="X50" s="1"/>
      <c r="Y50" s="1"/>
      <c r="Z50" s="1"/>
      <c r="AA50" s="1"/>
      <c r="AB50" s="2"/>
    </row>
    <row r="51" spans="2:28" ht="12.75">
      <c r="B51" s="8"/>
      <c r="C51" s="1"/>
      <c r="D51" s="1"/>
      <c r="E51" s="1"/>
      <c r="F51" s="1"/>
      <c r="G51" s="68"/>
      <c r="I51" s="8"/>
      <c r="J51" s="1"/>
      <c r="K51" s="1"/>
      <c r="L51" s="1"/>
      <c r="M51" s="1"/>
      <c r="N51" s="68"/>
      <c r="P51" s="6"/>
      <c r="Q51" s="1"/>
      <c r="R51" s="1"/>
      <c r="S51" s="1"/>
      <c r="T51" s="1"/>
      <c r="U51" s="2"/>
      <c r="W51" s="6"/>
      <c r="X51" s="1"/>
      <c r="Y51" s="1"/>
      <c r="Z51" s="1"/>
      <c r="AA51" s="1"/>
      <c r="AB51" s="2"/>
    </row>
    <row r="52" spans="2:28" ht="12.75">
      <c r="B52" s="8"/>
      <c r="C52" s="1"/>
      <c r="D52" s="1"/>
      <c r="E52" s="1"/>
      <c r="F52" s="1"/>
      <c r="G52" s="68"/>
      <c r="I52" s="8"/>
      <c r="J52" s="1"/>
      <c r="K52" s="1"/>
      <c r="L52" s="1"/>
      <c r="M52" s="1"/>
      <c r="N52" s="68"/>
      <c r="P52" s="6"/>
      <c r="Q52" s="1"/>
      <c r="R52" s="1"/>
      <c r="S52" s="1"/>
      <c r="T52" s="1"/>
      <c r="U52" s="2"/>
      <c r="W52" s="6"/>
      <c r="X52" s="1"/>
      <c r="Y52" s="1"/>
      <c r="Z52" s="1"/>
      <c r="AA52" s="1"/>
      <c r="AB52" s="2"/>
    </row>
    <row r="53" spans="2:28" ht="12.75">
      <c r="B53" s="8"/>
      <c r="C53" s="1"/>
      <c r="D53" s="1"/>
      <c r="E53" s="1"/>
      <c r="F53" s="1"/>
      <c r="G53" s="68"/>
      <c r="I53" s="8"/>
      <c r="J53" s="1"/>
      <c r="K53" s="1"/>
      <c r="L53" s="1"/>
      <c r="M53" s="1"/>
      <c r="N53" s="68"/>
      <c r="P53" s="6"/>
      <c r="Q53" s="1"/>
      <c r="R53" s="1"/>
      <c r="S53" s="1"/>
      <c r="T53" s="1"/>
      <c r="U53" s="2"/>
      <c r="W53" s="6"/>
      <c r="X53" s="1"/>
      <c r="Y53" s="1"/>
      <c r="Z53" s="1"/>
      <c r="AA53" s="1"/>
      <c r="AB53" s="2"/>
    </row>
    <row r="54" spans="2:28" ht="12.75">
      <c r="B54" s="8"/>
      <c r="C54" s="1"/>
      <c r="D54" s="1"/>
      <c r="E54" s="1"/>
      <c r="F54" s="1"/>
      <c r="G54" s="68"/>
      <c r="I54" s="8"/>
      <c r="J54" s="1"/>
      <c r="K54" s="1"/>
      <c r="L54" s="1"/>
      <c r="M54" s="1"/>
      <c r="N54" s="68"/>
      <c r="P54" s="6"/>
      <c r="Q54" s="1"/>
      <c r="R54" s="1"/>
      <c r="S54" s="1"/>
      <c r="T54" s="1"/>
      <c r="U54" s="2"/>
      <c r="W54" s="6"/>
      <c r="X54" s="1"/>
      <c r="Y54" s="1"/>
      <c r="Z54" s="1"/>
      <c r="AA54" s="1"/>
      <c r="AB54" s="2"/>
    </row>
    <row r="55" spans="2:28" ht="12.75">
      <c r="B55" s="8"/>
      <c r="C55" s="1"/>
      <c r="D55" s="1"/>
      <c r="E55" s="1"/>
      <c r="F55" s="1"/>
      <c r="G55" s="68"/>
      <c r="I55" s="8"/>
      <c r="J55" s="1"/>
      <c r="K55" s="1"/>
      <c r="L55" s="1"/>
      <c r="M55" s="1"/>
      <c r="N55" s="68"/>
      <c r="P55" s="6"/>
      <c r="Q55" s="1"/>
      <c r="R55" s="1"/>
      <c r="S55" s="1"/>
      <c r="T55" s="1"/>
      <c r="U55" s="2"/>
      <c r="W55" s="6"/>
      <c r="X55" s="1"/>
      <c r="Y55" s="1"/>
      <c r="Z55" s="1"/>
      <c r="AA55" s="1"/>
      <c r="AB55" s="2"/>
    </row>
    <row r="56" spans="2:28" ht="12.75">
      <c r="B56" s="8"/>
      <c r="C56" s="1"/>
      <c r="D56" s="1"/>
      <c r="E56" s="1"/>
      <c r="F56" s="1"/>
      <c r="G56" s="68"/>
      <c r="I56" s="8"/>
      <c r="J56" s="1"/>
      <c r="K56" s="1"/>
      <c r="L56" s="1"/>
      <c r="M56" s="1"/>
      <c r="N56" s="68"/>
      <c r="P56" s="6"/>
      <c r="Q56" s="1"/>
      <c r="R56" s="1"/>
      <c r="S56" s="1"/>
      <c r="T56" s="1"/>
      <c r="U56" s="2"/>
      <c r="W56" s="6"/>
      <c r="X56" s="1"/>
      <c r="Y56" s="1"/>
      <c r="Z56" s="1"/>
      <c r="AA56" s="1"/>
      <c r="AB56" s="2"/>
    </row>
    <row r="57" spans="2:28" ht="12.75">
      <c r="B57" s="8"/>
      <c r="C57" s="1"/>
      <c r="D57" s="1"/>
      <c r="E57" s="1"/>
      <c r="F57" s="1"/>
      <c r="G57" s="68"/>
      <c r="I57" s="8"/>
      <c r="J57" s="1"/>
      <c r="K57" s="1"/>
      <c r="L57" s="1"/>
      <c r="M57" s="1"/>
      <c r="N57" s="68"/>
      <c r="P57" s="6"/>
      <c r="Q57" s="1"/>
      <c r="R57" s="1"/>
      <c r="S57" s="1"/>
      <c r="T57" s="1"/>
      <c r="U57" s="2"/>
      <c r="W57" s="6"/>
      <c r="X57" s="1"/>
      <c r="Y57" s="1"/>
      <c r="Z57" s="1"/>
      <c r="AA57" s="1"/>
      <c r="AB57" s="2"/>
    </row>
    <row r="58" spans="2:28" ht="12.75">
      <c r="B58" s="8"/>
      <c r="C58" s="1"/>
      <c r="D58" s="1"/>
      <c r="E58" s="1"/>
      <c r="F58" s="1"/>
      <c r="G58" s="68"/>
      <c r="I58" s="8"/>
      <c r="J58" s="1"/>
      <c r="K58" s="1"/>
      <c r="L58" s="1"/>
      <c r="M58" s="1"/>
      <c r="N58" s="68"/>
      <c r="P58" s="6"/>
      <c r="Q58" s="1"/>
      <c r="R58" s="1"/>
      <c r="S58" s="1"/>
      <c r="T58" s="1"/>
      <c r="U58" s="2"/>
      <c r="W58" s="6"/>
      <c r="X58" s="1"/>
      <c r="Y58" s="1"/>
      <c r="Z58" s="1"/>
      <c r="AA58" s="1"/>
      <c r="AB58" s="2"/>
    </row>
    <row r="59" spans="2:28" ht="12.75">
      <c r="B59" s="8"/>
      <c r="C59" s="1"/>
      <c r="D59" s="1"/>
      <c r="E59" s="1"/>
      <c r="F59" s="1"/>
      <c r="G59" s="68"/>
      <c r="I59" s="8"/>
      <c r="J59" s="1"/>
      <c r="K59" s="1"/>
      <c r="L59" s="1"/>
      <c r="M59" s="1"/>
      <c r="N59" s="68"/>
      <c r="P59" s="6"/>
      <c r="Q59" s="1"/>
      <c r="R59" s="1"/>
      <c r="S59" s="1"/>
      <c r="T59" s="1"/>
      <c r="U59" s="2"/>
      <c r="W59" s="6"/>
      <c r="X59" s="1"/>
      <c r="Y59" s="1"/>
      <c r="Z59" s="1"/>
      <c r="AA59" s="1"/>
      <c r="AB59" s="2"/>
    </row>
    <row r="60" spans="2:28" ht="12.75">
      <c r="B60" s="8"/>
      <c r="C60" s="1"/>
      <c r="D60" s="1"/>
      <c r="E60" s="1"/>
      <c r="F60" s="1"/>
      <c r="G60" s="68"/>
      <c r="I60" s="8"/>
      <c r="J60" s="1"/>
      <c r="K60" s="1"/>
      <c r="L60" s="1"/>
      <c r="M60" s="1"/>
      <c r="N60" s="68"/>
      <c r="P60" s="6"/>
      <c r="Q60" s="1"/>
      <c r="R60" s="1"/>
      <c r="S60" s="1"/>
      <c r="T60" s="1"/>
      <c r="U60" s="2"/>
      <c r="W60" s="6"/>
      <c r="X60" s="1"/>
      <c r="Y60" s="1"/>
      <c r="Z60" s="1"/>
      <c r="AA60" s="1"/>
      <c r="AB60" s="2"/>
    </row>
    <row r="61" spans="2:28" ht="12.75">
      <c r="B61" s="8"/>
      <c r="C61" s="1"/>
      <c r="D61" s="1"/>
      <c r="E61" s="1"/>
      <c r="F61" s="1"/>
      <c r="G61" s="68"/>
      <c r="I61" s="8"/>
      <c r="J61" s="1"/>
      <c r="K61" s="1"/>
      <c r="L61" s="1"/>
      <c r="M61" s="1"/>
      <c r="N61" s="68"/>
      <c r="P61" s="6"/>
      <c r="Q61" s="1"/>
      <c r="R61" s="1"/>
      <c r="S61" s="1"/>
      <c r="T61" s="1"/>
      <c r="U61" s="2"/>
      <c r="W61" s="6"/>
      <c r="X61" s="1"/>
      <c r="Y61" s="1"/>
      <c r="Z61" s="1"/>
      <c r="AA61" s="1"/>
      <c r="AB61" s="2"/>
    </row>
    <row r="62" spans="2:28" ht="12.75">
      <c r="B62" s="8"/>
      <c r="C62" s="1"/>
      <c r="D62" s="1"/>
      <c r="E62" s="1"/>
      <c r="F62" s="1"/>
      <c r="G62" s="68"/>
      <c r="I62" s="8"/>
      <c r="J62" s="1"/>
      <c r="K62" s="1"/>
      <c r="L62" s="1"/>
      <c r="M62" s="1"/>
      <c r="N62" s="68"/>
      <c r="P62" s="6"/>
      <c r="Q62" s="1"/>
      <c r="R62" s="1"/>
      <c r="S62" s="1"/>
      <c r="T62" s="1"/>
      <c r="U62" s="2"/>
      <c r="W62" s="6"/>
      <c r="X62" s="1"/>
      <c r="Y62" s="1"/>
      <c r="Z62" s="1"/>
      <c r="AA62" s="1"/>
      <c r="AB62" s="2"/>
    </row>
    <row r="63" spans="2:28" ht="12.75">
      <c r="B63" s="8"/>
      <c r="C63" s="1"/>
      <c r="D63" s="1"/>
      <c r="E63" s="1"/>
      <c r="F63" s="1"/>
      <c r="G63" s="68"/>
      <c r="I63" s="8"/>
      <c r="J63" s="1"/>
      <c r="K63" s="1"/>
      <c r="L63" s="1"/>
      <c r="M63" s="1"/>
      <c r="N63" s="68"/>
      <c r="P63" s="6"/>
      <c r="Q63" s="1"/>
      <c r="R63" s="1"/>
      <c r="S63" s="1"/>
      <c r="T63" s="1"/>
      <c r="U63" s="2"/>
      <c r="W63" s="6"/>
      <c r="X63" s="1"/>
      <c r="Y63" s="1"/>
      <c r="Z63" s="1"/>
      <c r="AA63" s="1"/>
      <c r="AB63" s="2"/>
    </row>
    <row r="64" spans="2:28" ht="12.75">
      <c r="B64" s="8"/>
      <c r="C64" s="1"/>
      <c r="D64" s="1"/>
      <c r="E64" s="1"/>
      <c r="F64" s="1"/>
      <c r="G64" s="68"/>
      <c r="I64" s="8"/>
      <c r="J64" s="1"/>
      <c r="K64" s="1"/>
      <c r="L64" s="1"/>
      <c r="M64" s="1"/>
      <c r="N64" s="68"/>
      <c r="P64" s="6"/>
      <c r="Q64" s="1"/>
      <c r="R64" s="1"/>
      <c r="S64" s="1"/>
      <c r="T64" s="1"/>
      <c r="U64" s="2"/>
      <c r="W64" s="6"/>
      <c r="X64" s="1"/>
      <c r="Y64" s="1"/>
      <c r="Z64" s="1"/>
      <c r="AA64" s="1"/>
      <c r="AB64" s="2"/>
    </row>
    <row r="65" spans="2:28" ht="12.75">
      <c r="B65" s="8"/>
      <c r="C65" s="1"/>
      <c r="D65" s="1"/>
      <c r="E65" s="1"/>
      <c r="F65" s="1"/>
      <c r="G65" s="68"/>
      <c r="I65" s="8"/>
      <c r="J65" s="1"/>
      <c r="K65" s="1"/>
      <c r="L65" s="1"/>
      <c r="M65" s="1"/>
      <c r="N65" s="68"/>
      <c r="P65" s="6"/>
      <c r="Q65" s="1"/>
      <c r="R65" s="1"/>
      <c r="S65" s="1"/>
      <c r="T65" s="1"/>
      <c r="U65" s="2"/>
      <c r="W65" s="6"/>
      <c r="X65" s="1"/>
      <c r="Y65" s="1"/>
      <c r="Z65" s="1"/>
      <c r="AA65" s="1"/>
      <c r="AB65" s="2"/>
    </row>
    <row r="66" spans="2:28" ht="12.75">
      <c r="B66" s="8"/>
      <c r="C66" s="1"/>
      <c r="D66" s="1"/>
      <c r="E66" s="1"/>
      <c r="F66" s="1"/>
      <c r="G66" s="68"/>
      <c r="I66" s="8"/>
      <c r="J66" s="1"/>
      <c r="K66" s="1"/>
      <c r="L66" s="1"/>
      <c r="M66" s="1"/>
      <c r="N66" s="68"/>
      <c r="P66" s="6"/>
      <c r="Q66" s="1"/>
      <c r="R66" s="1"/>
      <c r="S66" s="1"/>
      <c r="T66" s="1"/>
      <c r="U66" s="2"/>
      <c r="W66" s="6"/>
      <c r="X66" s="1"/>
      <c r="Y66" s="1"/>
      <c r="Z66" s="1"/>
      <c r="AA66" s="1"/>
      <c r="AB66" s="2"/>
    </row>
    <row r="67" spans="2:28" ht="12.75">
      <c r="B67" s="8"/>
      <c r="C67" s="1"/>
      <c r="D67" s="1"/>
      <c r="E67" s="1"/>
      <c r="F67" s="1"/>
      <c r="G67" s="68"/>
      <c r="I67" s="8"/>
      <c r="J67" s="1"/>
      <c r="K67" s="1"/>
      <c r="L67" s="1"/>
      <c r="M67" s="1"/>
      <c r="N67" s="68"/>
      <c r="P67" s="6"/>
      <c r="Q67" s="1"/>
      <c r="R67" s="1"/>
      <c r="S67" s="1"/>
      <c r="T67" s="1"/>
      <c r="U67" s="2"/>
      <c r="W67" s="6"/>
      <c r="X67" s="1"/>
      <c r="Y67" s="1"/>
      <c r="Z67" s="1"/>
      <c r="AA67" s="1"/>
      <c r="AB67" s="2"/>
    </row>
    <row r="68" spans="2:28" ht="12.75">
      <c r="B68" s="8"/>
      <c r="C68" s="1"/>
      <c r="D68" s="1"/>
      <c r="E68" s="1"/>
      <c r="F68" s="1"/>
      <c r="G68" s="68"/>
      <c r="I68" s="8"/>
      <c r="J68" s="1"/>
      <c r="K68" s="1"/>
      <c r="L68" s="1"/>
      <c r="M68" s="1"/>
      <c r="N68" s="68"/>
      <c r="P68" s="6"/>
      <c r="Q68" s="1"/>
      <c r="R68" s="1"/>
      <c r="S68" s="1"/>
      <c r="T68" s="1"/>
      <c r="U68" s="2"/>
      <c r="W68" s="6"/>
      <c r="X68" s="1"/>
      <c r="Y68" s="1"/>
      <c r="Z68" s="1"/>
      <c r="AA68" s="1"/>
      <c r="AB68" s="2"/>
    </row>
    <row r="69" spans="2:28" ht="12.75">
      <c r="B69" s="8"/>
      <c r="C69" s="1"/>
      <c r="D69" s="1"/>
      <c r="E69" s="1"/>
      <c r="F69" s="1"/>
      <c r="G69" s="68"/>
      <c r="I69" s="8"/>
      <c r="J69" s="1"/>
      <c r="K69" s="1"/>
      <c r="L69" s="1"/>
      <c r="M69" s="1"/>
      <c r="N69" s="68"/>
      <c r="P69" s="6"/>
      <c r="Q69" s="1"/>
      <c r="R69" s="1"/>
      <c r="S69" s="1"/>
      <c r="T69" s="1"/>
      <c r="U69" s="2"/>
      <c r="W69" s="6"/>
      <c r="X69" s="1"/>
      <c r="Y69" s="1"/>
      <c r="Z69" s="1"/>
      <c r="AA69" s="1"/>
      <c r="AB69" s="2"/>
    </row>
    <row r="70" spans="2:28" ht="12.75">
      <c r="B70" s="8"/>
      <c r="C70" s="1"/>
      <c r="D70" s="1"/>
      <c r="E70" s="1"/>
      <c r="F70" s="1"/>
      <c r="G70" s="68"/>
      <c r="I70" s="8"/>
      <c r="J70" s="1"/>
      <c r="K70" s="1"/>
      <c r="L70" s="1"/>
      <c r="M70" s="1"/>
      <c r="N70" s="68"/>
      <c r="P70" s="6"/>
      <c r="Q70" s="1"/>
      <c r="R70" s="1"/>
      <c r="S70" s="1"/>
      <c r="T70" s="1"/>
      <c r="U70" s="2"/>
      <c r="W70" s="6"/>
      <c r="X70" s="1"/>
      <c r="Y70" s="1"/>
      <c r="Z70" s="1"/>
      <c r="AA70" s="1"/>
      <c r="AB70" s="2"/>
    </row>
    <row r="71" spans="2:28" ht="12.75">
      <c r="B71" s="8"/>
      <c r="C71" s="1"/>
      <c r="D71" s="1"/>
      <c r="E71" s="1"/>
      <c r="F71" s="1"/>
      <c r="G71" s="68"/>
      <c r="I71" s="8"/>
      <c r="J71" s="1"/>
      <c r="K71" s="1"/>
      <c r="L71" s="1"/>
      <c r="M71" s="1"/>
      <c r="N71" s="68"/>
      <c r="P71" s="6"/>
      <c r="Q71" s="1"/>
      <c r="R71" s="1"/>
      <c r="S71" s="1"/>
      <c r="T71" s="1"/>
      <c r="U71" s="2"/>
      <c r="W71" s="6"/>
      <c r="X71" s="1"/>
      <c r="Y71" s="1"/>
      <c r="Z71" s="1"/>
      <c r="AA71" s="1"/>
      <c r="AB71" s="2"/>
    </row>
    <row r="72" spans="2:28" ht="12.75">
      <c r="B72" s="8"/>
      <c r="C72" s="1"/>
      <c r="D72" s="1"/>
      <c r="E72" s="1"/>
      <c r="F72" s="1"/>
      <c r="G72" s="68"/>
      <c r="I72" s="8"/>
      <c r="J72" s="1"/>
      <c r="K72" s="1"/>
      <c r="L72" s="1"/>
      <c r="M72" s="1"/>
      <c r="N72" s="68"/>
      <c r="P72" s="6"/>
      <c r="Q72" s="1"/>
      <c r="R72" s="1"/>
      <c r="S72" s="1"/>
      <c r="T72" s="1"/>
      <c r="U72" s="2"/>
      <c r="W72" s="6"/>
      <c r="X72" s="1"/>
      <c r="Y72" s="1"/>
      <c r="Z72" s="1"/>
      <c r="AA72" s="1"/>
      <c r="AB72" s="2"/>
    </row>
    <row r="73" spans="2:28" ht="12.75">
      <c r="B73" s="8"/>
      <c r="C73" s="1"/>
      <c r="D73" s="1"/>
      <c r="E73" s="1"/>
      <c r="F73" s="1"/>
      <c r="G73" s="68"/>
      <c r="I73" s="8"/>
      <c r="J73" s="1"/>
      <c r="K73" s="1"/>
      <c r="L73" s="1"/>
      <c r="M73" s="1"/>
      <c r="N73" s="68"/>
      <c r="P73" s="6"/>
      <c r="Q73" s="1"/>
      <c r="R73" s="1"/>
      <c r="S73" s="1"/>
      <c r="T73" s="1"/>
      <c r="U73" s="2"/>
      <c r="W73" s="6"/>
      <c r="X73" s="1"/>
      <c r="Y73" s="1"/>
      <c r="Z73" s="1"/>
      <c r="AA73" s="1"/>
      <c r="AB73" s="2"/>
    </row>
    <row r="74" spans="2:28" ht="12.75">
      <c r="B74" s="8"/>
      <c r="C74" s="1"/>
      <c r="D74" s="1"/>
      <c r="E74" s="1"/>
      <c r="F74" s="1"/>
      <c r="G74" s="68"/>
      <c r="I74" s="8"/>
      <c r="J74" s="1"/>
      <c r="K74" s="1"/>
      <c r="L74" s="1"/>
      <c r="M74" s="1"/>
      <c r="N74" s="68"/>
      <c r="P74" s="6"/>
      <c r="Q74" s="1"/>
      <c r="R74" s="1"/>
      <c r="S74" s="1"/>
      <c r="T74" s="1"/>
      <c r="U74" s="2"/>
      <c r="W74" s="6"/>
      <c r="X74" s="1"/>
      <c r="Y74" s="1"/>
      <c r="Z74" s="1"/>
      <c r="AA74" s="1"/>
      <c r="AB74" s="2"/>
    </row>
    <row r="75" spans="2:28" ht="12.75">
      <c r="B75" s="8"/>
      <c r="C75" s="1"/>
      <c r="D75" s="1"/>
      <c r="E75" s="1"/>
      <c r="F75" s="1"/>
      <c r="G75" s="68"/>
      <c r="I75" s="8"/>
      <c r="J75" s="1"/>
      <c r="K75" s="1"/>
      <c r="L75" s="1"/>
      <c r="M75" s="1"/>
      <c r="N75" s="68"/>
      <c r="P75" s="6"/>
      <c r="Q75" s="1"/>
      <c r="R75" s="1"/>
      <c r="S75" s="1"/>
      <c r="T75" s="1"/>
      <c r="U75" s="2"/>
      <c r="W75" s="6"/>
      <c r="X75" s="1"/>
      <c r="Y75" s="1"/>
      <c r="Z75" s="1"/>
      <c r="AA75" s="1"/>
      <c r="AB75" s="2"/>
    </row>
    <row r="76" spans="2:28" ht="12.75">
      <c r="B76" s="8"/>
      <c r="C76" s="1"/>
      <c r="D76" s="1"/>
      <c r="E76" s="1"/>
      <c r="F76" s="1"/>
      <c r="G76" s="68"/>
      <c r="I76" s="8"/>
      <c r="J76" s="1"/>
      <c r="K76" s="1"/>
      <c r="L76" s="1"/>
      <c r="M76" s="1"/>
      <c r="N76" s="68"/>
      <c r="P76" s="6"/>
      <c r="Q76" s="1"/>
      <c r="R76" s="1"/>
      <c r="S76" s="1"/>
      <c r="T76" s="1"/>
      <c r="U76" s="2"/>
      <c r="W76" s="6"/>
      <c r="X76" s="1"/>
      <c r="Y76" s="1"/>
      <c r="Z76" s="1"/>
      <c r="AA76" s="1"/>
      <c r="AB76" s="2"/>
    </row>
    <row r="77" spans="2:28" ht="12.75">
      <c r="B77" s="8"/>
      <c r="C77" s="1"/>
      <c r="D77" s="1"/>
      <c r="E77" s="1"/>
      <c r="F77" s="1"/>
      <c r="G77" s="68"/>
      <c r="I77" s="8"/>
      <c r="J77" s="1"/>
      <c r="K77" s="1"/>
      <c r="L77" s="1"/>
      <c r="M77" s="1"/>
      <c r="N77" s="68"/>
      <c r="P77" s="6"/>
      <c r="Q77" s="1"/>
      <c r="R77" s="1"/>
      <c r="S77" s="1"/>
      <c r="T77" s="1"/>
      <c r="U77" s="2"/>
      <c r="W77" s="6"/>
      <c r="X77" s="1"/>
      <c r="Y77" s="1"/>
      <c r="Z77" s="1"/>
      <c r="AA77" s="1"/>
      <c r="AB77" s="2"/>
    </row>
    <row r="78" spans="2:28" ht="12.75">
      <c r="B78" s="8"/>
      <c r="C78" s="1"/>
      <c r="D78" s="1"/>
      <c r="E78" s="1"/>
      <c r="F78" s="1"/>
      <c r="G78" s="68"/>
      <c r="I78" s="8"/>
      <c r="J78" s="1"/>
      <c r="K78" s="1"/>
      <c r="L78" s="1"/>
      <c r="M78" s="1"/>
      <c r="N78" s="68"/>
      <c r="P78" s="6"/>
      <c r="Q78" s="1"/>
      <c r="R78" s="1"/>
      <c r="S78" s="1"/>
      <c r="T78" s="1"/>
      <c r="U78" s="2"/>
      <c r="W78" s="6"/>
      <c r="X78" s="1"/>
      <c r="Y78" s="1"/>
      <c r="Z78" s="1"/>
      <c r="AA78" s="1"/>
      <c r="AB78" s="2"/>
    </row>
    <row r="79" spans="2:28" ht="12.75">
      <c r="B79" s="8"/>
      <c r="C79" s="1"/>
      <c r="D79" s="1"/>
      <c r="E79" s="1"/>
      <c r="F79" s="1"/>
      <c r="G79" s="68"/>
      <c r="I79" s="8"/>
      <c r="J79" s="1"/>
      <c r="K79" s="1"/>
      <c r="L79" s="1"/>
      <c r="M79" s="1"/>
      <c r="N79" s="68"/>
      <c r="P79" s="6"/>
      <c r="Q79" s="1"/>
      <c r="R79" s="1"/>
      <c r="S79" s="1"/>
      <c r="T79" s="1"/>
      <c r="U79" s="2"/>
      <c r="W79" s="6"/>
      <c r="X79" s="1"/>
      <c r="Y79" s="1"/>
      <c r="Z79" s="1"/>
      <c r="AA79" s="1"/>
      <c r="AB79" s="2"/>
    </row>
    <row r="80" spans="2:28" ht="12.75">
      <c r="B80" s="8"/>
      <c r="C80" s="1"/>
      <c r="D80" s="1"/>
      <c r="E80" s="1"/>
      <c r="F80" s="1"/>
      <c r="G80" s="68"/>
      <c r="I80" s="8"/>
      <c r="J80" s="1"/>
      <c r="K80" s="1"/>
      <c r="L80" s="1"/>
      <c r="M80" s="1"/>
      <c r="N80" s="68"/>
      <c r="P80" s="6"/>
      <c r="Q80" s="1"/>
      <c r="R80" s="1"/>
      <c r="S80" s="1"/>
      <c r="T80" s="1"/>
      <c r="U80" s="2"/>
      <c r="W80" s="6"/>
      <c r="X80" s="1"/>
      <c r="Y80" s="1"/>
      <c r="Z80" s="1"/>
      <c r="AA80" s="1"/>
      <c r="AB80" s="2"/>
    </row>
    <row r="81" spans="2:28" ht="12.75">
      <c r="B81" s="8"/>
      <c r="C81" s="1"/>
      <c r="D81" s="1"/>
      <c r="E81" s="1"/>
      <c r="F81" s="1"/>
      <c r="G81" s="68"/>
      <c r="I81" s="8"/>
      <c r="J81" s="1"/>
      <c r="K81" s="1"/>
      <c r="L81" s="1"/>
      <c r="M81" s="1"/>
      <c r="N81" s="68"/>
      <c r="P81" s="6"/>
      <c r="Q81" s="1"/>
      <c r="R81" s="1"/>
      <c r="S81" s="1"/>
      <c r="T81" s="1"/>
      <c r="U81" s="2"/>
      <c r="W81" s="6"/>
      <c r="X81" s="1"/>
      <c r="Y81" s="1"/>
      <c r="Z81" s="1"/>
      <c r="AA81" s="1"/>
      <c r="AB81" s="2"/>
    </row>
    <row r="82" spans="2:28" ht="12.75">
      <c r="B82" s="8"/>
      <c r="C82" s="1"/>
      <c r="D82" s="1"/>
      <c r="E82" s="1"/>
      <c r="F82" s="1"/>
      <c r="G82" s="68"/>
      <c r="I82" s="8"/>
      <c r="J82" s="1"/>
      <c r="K82" s="1"/>
      <c r="L82" s="1"/>
      <c r="M82" s="1"/>
      <c r="N82" s="68"/>
      <c r="P82" s="6"/>
      <c r="Q82" s="1"/>
      <c r="R82" s="1"/>
      <c r="S82" s="1"/>
      <c r="T82" s="1"/>
      <c r="U82" s="2"/>
      <c r="W82" s="6"/>
      <c r="X82" s="1"/>
      <c r="Y82" s="1"/>
      <c r="Z82" s="1"/>
      <c r="AA82" s="1"/>
      <c r="AB82" s="2"/>
    </row>
    <row r="83" spans="2:28" ht="12.75">
      <c r="B83" s="8"/>
      <c r="C83" s="1"/>
      <c r="D83" s="1"/>
      <c r="E83" s="1"/>
      <c r="F83" s="1"/>
      <c r="G83" s="68"/>
      <c r="I83" s="8"/>
      <c r="J83" s="1"/>
      <c r="K83" s="1"/>
      <c r="L83" s="1"/>
      <c r="M83" s="1"/>
      <c r="N83" s="68"/>
      <c r="P83" s="6"/>
      <c r="Q83" s="1"/>
      <c r="R83" s="1"/>
      <c r="S83" s="1"/>
      <c r="T83" s="1"/>
      <c r="U83" s="2"/>
      <c r="W83" s="6"/>
      <c r="X83" s="1"/>
      <c r="Y83" s="1"/>
      <c r="Z83" s="1"/>
      <c r="AA83" s="1"/>
      <c r="AB83" s="2"/>
    </row>
    <row r="84" spans="2:28" ht="12.75">
      <c r="B84" s="8"/>
      <c r="C84" s="1"/>
      <c r="D84" s="1"/>
      <c r="E84" s="1"/>
      <c r="F84" s="1"/>
      <c r="G84" s="68"/>
      <c r="I84" s="8"/>
      <c r="J84" s="1"/>
      <c r="K84" s="1"/>
      <c r="L84" s="1"/>
      <c r="M84" s="1"/>
      <c r="N84" s="68"/>
      <c r="P84" s="6"/>
      <c r="Q84" s="1"/>
      <c r="R84" s="1"/>
      <c r="S84" s="1"/>
      <c r="T84" s="1"/>
      <c r="U84" s="2"/>
      <c r="W84" s="6"/>
      <c r="X84" s="1"/>
      <c r="Y84" s="1"/>
      <c r="Z84" s="1"/>
      <c r="AA84" s="1"/>
      <c r="AB84" s="2"/>
    </row>
    <row r="85" spans="2:28" ht="12.75">
      <c r="B85" s="8"/>
      <c r="C85" s="1"/>
      <c r="D85" s="1"/>
      <c r="E85" s="1"/>
      <c r="F85" s="1"/>
      <c r="G85" s="68"/>
      <c r="I85" s="8"/>
      <c r="J85" s="1"/>
      <c r="K85" s="1"/>
      <c r="L85" s="1"/>
      <c r="M85" s="1"/>
      <c r="N85" s="68"/>
      <c r="P85" s="6"/>
      <c r="Q85" s="1"/>
      <c r="R85" s="1"/>
      <c r="S85" s="1"/>
      <c r="T85" s="1"/>
      <c r="U85" s="2"/>
      <c r="W85" s="6"/>
      <c r="X85" s="1"/>
      <c r="Y85" s="1"/>
      <c r="Z85" s="1"/>
      <c r="AA85" s="1"/>
      <c r="AB85" s="2"/>
    </row>
    <row r="86" spans="2:28" ht="12.75">
      <c r="B86" s="8"/>
      <c r="C86" s="1"/>
      <c r="D86" s="1"/>
      <c r="E86" s="1"/>
      <c r="F86" s="1"/>
      <c r="G86" s="68"/>
      <c r="I86" s="8"/>
      <c r="J86" s="1"/>
      <c r="K86" s="1"/>
      <c r="L86" s="1"/>
      <c r="M86" s="1"/>
      <c r="N86" s="68"/>
      <c r="P86" s="6"/>
      <c r="Q86" s="1"/>
      <c r="R86" s="1"/>
      <c r="S86" s="1"/>
      <c r="T86" s="1"/>
      <c r="U86" s="2"/>
      <c r="W86" s="6"/>
      <c r="X86" s="1"/>
      <c r="Y86" s="1"/>
      <c r="Z86" s="1"/>
      <c r="AA86" s="1"/>
      <c r="AB86" s="2"/>
    </row>
    <row r="87" spans="2:28" ht="12.75">
      <c r="B87" s="8"/>
      <c r="C87" s="1"/>
      <c r="D87" s="1"/>
      <c r="E87" s="1"/>
      <c r="F87" s="1"/>
      <c r="G87" s="68"/>
      <c r="I87" s="8"/>
      <c r="J87" s="1"/>
      <c r="K87" s="1"/>
      <c r="L87" s="1"/>
      <c r="M87" s="1"/>
      <c r="N87" s="68"/>
      <c r="P87" s="6"/>
      <c r="Q87" s="1"/>
      <c r="R87" s="1"/>
      <c r="S87" s="1"/>
      <c r="T87" s="1"/>
      <c r="U87" s="2"/>
      <c r="W87" s="6"/>
      <c r="X87" s="1"/>
      <c r="Y87" s="1"/>
      <c r="Z87" s="1"/>
      <c r="AA87" s="1"/>
      <c r="AB87" s="2"/>
    </row>
    <row r="88" spans="2:28" ht="12.75">
      <c r="B88" s="8"/>
      <c r="C88" s="1"/>
      <c r="D88" s="1"/>
      <c r="E88" s="1"/>
      <c r="F88" s="1"/>
      <c r="G88" s="68"/>
      <c r="I88" s="8"/>
      <c r="J88" s="1"/>
      <c r="K88" s="1"/>
      <c r="L88" s="1"/>
      <c r="M88" s="1"/>
      <c r="N88" s="68"/>
      <c r="P88" s="6"/>
      <c r="Q88" s="1"/>
      <c r="R88" s="1"/>
      <c r="S88" s="1"/>
      <c r="T88" s="1"/>
      <c r="U88" s="2"/>
      <c r="W88" s="6"/>
      <c r="X88" s="1"/>
      <c r="Y88" s="1"/>
      <c r="Z88" s="1"/>
      <c r="AA88" s="1"/>
      <c r="AB88" s="2"/>
    </row>
    <row r="89" spans="2:28" ht="12.75">
      <c r="B89" s="8"/>
      <c r="C89" s="1"/>
      <c r="D89" s="1"/>
      <c r="E89" s="1"/>
      <c r="F89" s="1"/>
      <c r="G89" s="68"/>
      <c r="I89" s="8"/>
      <c r="J89" s="1"/>
      <c r="K89" s="1"/>
      <c r="L89" s="1"/>
      <c r="M89" s="1"/>
      <c r="N89" s="68"/>
      <c r="P89" s="6"/>
      <c r="Q89" s="1"/>
      <c r="R89" s="1"/>
      <c r="S89" s="1"/>
      <c r="T89" s="1"/>
      <c r="U89" s="2"/>
      <c r="W89" s="6"/>
      <c r="X89" s="1"/>
      <c r="Y89" s="1"/>
      <c r="Z89" s="1"/>
      <c r="AA89" s="1"/>
      <c r="AB89" s="2"/>
    </row>
    <row r="90" spans="2:28" ht="12.75">
      <c r="B90" s="8"/>
      <c r="C90" s="1"/>
      <c r="D90" s="1"/>
      <c r="E90" s="1"/>
      <c r="F90" s="1"/>
      <c r="G90" s="68"/>
      <c r="I90" s="8"/>
      <c r="J90" s="1"/>
      <c r="K90" s="1"/>
      <c r="L90" s="1"/>
      <c r="M90" s="1"/>
      <c r="N90" s="68"/>
      <c r="P90" s="6"/>
      <c r="Q90" s="1"/>
      <c r="R90" s="1"/>
      <c r="S90" s="1"/>
      <c r="T90" s="1"/>
      <c r="U90" s="2"/>
      <c r="W90" s="6"/>
      <c r="X90" s="1"/>
      <c r="Y90" s="1"/>
      <c r="Z90" s="1"/>
      <c r="AA90" s="1"/>
      <c r="AB90" s="2"/>
    </row>
    <row r="91" spans="2:28" ht="12.75">
      <c r="B91" s="8"/>
      <c r="C91" s="1"/>
      <c r="D91" s="1"/>
      <c r="E91" s="1"/>
      <c r="F91" s="1"/>
      <c r="G91" s="68"/>
      <c r="I91" s="8"/>
      <c r="J91" s="1"/>
      <c r="K91" s="1"/>
      <c r="L91" s="1"/>
      <c r="M91" s="1"/>
      <c r="N91" s="68"/>
      <c r="P91" s="6"/>
      <c r="Q91" s="1"/>
      <c r="R91" s="1"/>
      <c r="S91" s="1"/>
      <c r="T91" s="1"/>
      <c r="U91" s="2"/>
      <c r="W91" s="6"/>
      <c r="X91" s="1"/>
      <c r="Y91" s="1"/>
      <c r="Z91" s="1"/>
      <c r="AA91" s="1"/>
      <c r="AB91" s="2"/>
    </row>
    <row r="92" spans="2:28" ht="12.75">
      <c r="B92" s="8"/>
      <c r="C92" s="1"/>
      <c r="D92" s="1"/>
      <c r="E92" s="1"/>
      <c r="F92" s="1"/>
      <c r="G92" s="68"/>
      <c r="I92" s="8"/>
      <c r="J92" s="1"/>
      <c r="K92" s="1"/>
      <c r="L92" s="1"/>
      <c r="M92" s="1"/>
      <c r="N92" s="68"/>
      <c r="P92" s="6"/>
      <c r="Q92" s="1"/>
      <c r="R92" s="1"/>
      <c r="S92" s="1"/>
      <c r="T92" s="1"/>
      <c r="U92" s="2"/>
      <c r="W92" s="6"/>
      <c r="X92" s="1"/>
      <c r="Y92" s="1"/>
      <c r="Z92" s="1"/>
      <c r="AA92" s="1"/>
      <c r="AB92" s="2"/>
    </row>
    <row r="93" spans="2:28" ht="12.75">
      <c r="B93" s="8"/>
      <c r="C93" s="1"/>
      <c r="D93" s="1"/>
      <c r="E93" s="1"/>
      <c r="F93" s="1"/>
      <c r="G93" s="68"/>
      <c r="I93" s="8"/>
      <c r="J93" s="1"/>
      <c r="K93" s="1"/>
      <c r="L93" s="1"/>
      <c r="M93" s="1"/>
      <c r="N93" s="68"/>
      <c r="P93" s="6"/>
      <c r="Q93" s="1"/>
      <c r="R93" s="1"/>
      <c r="S93" s="1"/>
      <c r="T93" s="1"/>
      <c r="U93" s="2"/>
      <c r="W93" s="6"/>
      <c r="X93" s="1"/>
      <c r="Y93" s="1"/>
      <c r="Z93" s="1"/>
      <c r="AA93" s="1"/>
      <c r="AB93" s="2"/>
    </row>
    <row r="94" spans="2:28" ht="12.75">
      <c r="B94" s="8"/>
      <c r="C94" s="1"/>
      <c r="D94" s="1"/>
      <c r="E94" s="1"/>
      <c r="F94" s="1"/>
      <c r="G94" s="68"/>
      <c r="I94" s="8"/>
      <c r="J94" s="1"/>
      <c r="K94" s="1"/>
      <c r="L94" s="1"/>
      <c r="M94" s="1"/>
      <c r="N94" s="68"/>
      <c r="P94" s="6"/>
      <c r="Q94" s="1"/>
      <c r="R94" s="1"/>
      <c r="S94" s="1"/>
      <c r="T94" s="1"/>
      <c r="U94" s="2"/>
      <c r="W94" s="6"/>
      <c r="X94" s="1"/>
      <c r="Y94" s="1"/>
      <c r="Z94" s="1"/>
      <c r="AA94" s="1"/>
      <c r="AB94" s="2"/>
    </row>
    <row r="95" spans="2:28" ht="12.75">
      <c r="B95" s="8"/>
      <c r="C95" s="1"/>
      <c r="D95" s="1"/>
      <c r="E95" s="1"/>
      <c r="F95" s="1"/>
      <c r="G95" s="68"/>
      <c r="I95" s="8"/>
      <c r="J95" s="1"/>
      <c r="K95" s="1"/>
      <c r="L95" s="1"/>
      <c r="M95" s="1"/>
      <c r="N95" s="68"/>
      <c r="P95" s="6"/>
      <c r="Q95" s="1"/>
      <c r="R95" s="1"/>
      <c r="S95" s="1"/>
      <c r="T95" s="1"/>
      <c r="U95" s="2"/>
      <c r="W95" s="6"/>
      <c r="X95" s="1"/>
      <c r="Y95" s="1"/>
      <c r="Z95" s="1"/>
      <c r="AA95" s="1"/>
      <c r="AB95" s="2"/>
    </row>
    <row r="96" spans="2:28" ht="12.75">
      <c r="B96" s="8"/>
      <c r="C96" s="1"/>
      <c r="D96" s="1"/>
      <c r="E96" s="1"/>
      <c r="F96" s="1"/>
      <c r="G96" s="68"/>
      <c r="I96" s="8"/>
      <c r="J96" s="1"/>
      <c r="K96" s="1"/>
      <c r="L96" s="1"/>
      <c r="M96" s="1"/>
      <c r="N96" s="68"/>
      <c r="P96" s="6"/>
      <c r="Q96" s="1"/>
      <c r="R96" s="1"/>
      <c r="S96" s="1"/>
      <c r="T96" s="1"/>
      <c r="U96" s="2"/>
      <c r="W96" s="6"/>
      <c r="X96" s="1"/>
      <c r="Y96" s="1"/>
      <c r="Z96" s="1"/>
      <c r="AA96" s="1"/>
      <c r="AB96" s="2"/>
    </row>
    <row r="97" spans="2:28" ht="12.75">
      <c r="B97" s="8"/>
      <c r="C97" s="1"/>
      <c r="D97" s="1"/>
      <c r="E97" s="1"/>
      <c r="F97" s="1"/>
      <c r="G97" s="68"/>
      <c r="I97" s="8"/>
      <c r="J97" s="1"/>
      <c r="K97" s="1"/>
      <c r="L97" s="1"/>
      <c r="M97" s="1"/>
      <c r="N97" s="68"/>
      <c r="P97" s="6"/>
      <c r="Q97" s="1"/>
      <c r="R97" s="1"/>
      <c r="S97" s="1"/>
      <c r="T97" s="1"/>
      <c r="U97" s="2"/>
      <c r="W97" s="6"/>
      <c r="X97" s="1"/>
      <c r="Y97" s="1"/>
      <c r="Z97" s="1"/>
      <c r="AA97" s="1"/>
      <c r="AB97" s="2"/>
    </row>
    <row r="98" spans="2:28" ht="12.75">
      <c r="B98" s="8"/>
      <c r="C98" s="1"/>
      <c r="D98" s="1"/>
      <c r="E98" s="1"/>
      <c r="F98" s="1"/>
      <c r="G98" s="68"/>
      <c r="I98" s="8"/>
      <c r="J98" s="1"/>
      <c r="K98" s="1"/>
      <c r="L98" s="1"/>
      <c r="M98" s="1"/>
      <c r="N98" s="68"/>
      <c r="P98" s="6"/>
      <c r="Q98" s="1"/>
      <c r="R98" s="1"/>
      <c r="S98" s="1"/>
      <c r="T98" s="1"/>
      <c r="U98" s="2"/>
      <c r="W98" s="6"/>
      <c r="X98" s="1"/>
      <c r="Y98" s="1"/>
      <c r="Z98" s="1"/>
      <c r="AA98" s="1"/>
      <c r="AB98" s="2"/>
    </row>
    <row r="99" spans="2:28" ht="12.75">
      <c r="B99" s="8"/>
      <c r="C99" s="1"/>
      <c r="D99" s="1"/>
      <c r="E99" s="1"/>
      <c r="F99" s="1"/>
      <c r="G99" s="68"/>
      <c r="I99" s="8"/>
      <c r="J99" s="1"/>
      <c r="K99" s="1"/>
      <c r="L99" s="1"/>
      <c r="M99" s="1"/>
      <c r="N99" s="68"/>
      <c r="P99" s="6"/>
      <c r="Q99" s="1"/>
      <c r="R99" s="1"/>
      <c r="S99" s="1"/>
      <c r="T99" s="1"/>
      <c r="U99" s="2"/>
      <c r="W99" s="6"/>
      <c r="X99" s="1"/>
      <c r="Y99" s="1"/>
      <c r="Z99" s="1"/>
      <c r="AA99" s="1"/>
      <c r="AB99" s="2"/>
    </row>
    <row r="100" spans="2:28" ht="12.75">
      <c r="B100" s="8"/>
      <c r="C100" s="1"/>
      <c r="D100" s="1"/>
      <c r="E100" s="1"/>
      <c r="F100" s="1"/>
      <c r="G100" s="68"/>
      <c r="I100" s="8"/>
      <c r="J100" s="1"/>
      <c r="K100" s="1"/>
      <c r="L100" s="1"/>
      <c r="M100" s="1"/>
      <c r="N100" s="68"/>
      <c r="P100" s="6"/>
      <c r="Q100" s="1"/>
      <c r="R100" s="1"/>
      <c r="S100" s="1"/>
      <c r="T100" s="1"/>
      <c r="U100" s="2"/>
      <c r="W100" s="6"/>
      <c r="X100" s="1"/>
      <c r="Y100" s="1"/>
      <c r="Z100" s="1"/>
      <c r="AA100" s="1"/>
      <c r="AB100" s="2"/>
    </row>
    <row r="101" spans="2:28" ht="12.75">
      <c r="B101" s="8"/>
      <c r="C101" s="1"/>
      <c r="D101" s="1"/>
      <c r="E101" s="1"/>
      <c r="F101" s="1"/>
      <c r="G101" s="68"/>
      <c r="I101" s="8"/>
      <c r="J101" s="1"/>
      <c r="K101" s="1"/>
      <c r="L101" s="1"/>
      <c r="M101" s="1"/>
      <c r="N101" s="68"/>
      <c r="P101" s="6"/>
      <c r="Q101" s="1"/>
      <c r="R101" s="1"/>
      <c r="S101" s="1"/>
      <c r="T101" s="1"/>
      <c r="U101" s="2"/>
      <c r="W101" s="6"/>
      <c r="X101" s="1"/>
      <c r="Y101" s="1"/>
      <c r="Z101" s="1"/>
      <c r="AA101" s="1"/>
      <c r="AB101" s="2"/>
    </row>
    <row r="102" spans="2:28" ht="12.75">
      <c r="B102" s="8"/>
      <c r="C102" s="1"/>
      <c r="D102" s="1"/>
      <c r="E102" s="1"/>
      <c r="F102" s="1"/>
      <c r="G102" s="68"/>
      <c r="I102" s="8"/>
      <c r="J102" s="1"/>
      <c r="K102" s="1"/>
      <c r="L102" s="1"/>
      <c r="M102" s="1"/>
      <c r="N102" s="68"/>
      <c r="P102" s="6"/>
      <c r="Q102" s="1"/>
      <c r="R102" s="1"/>
      <c r="S102" s="1"/>
      <c r="T102" s="1"/>
      <c r="U102" s="2"/>
      <c r="W102" s="6"/>
      <c r="X102" s="1"/>
      <c r="Y102" s="1"/>
      <c r="Z102" s="1"/>
      <c r="AA102" s="1"/>
      <c r="AB102" s="2"/>
    </row>
    <row r="103" spans="2:28" ht="12.75">
      <c r="B103" s="8"/>
      <c r="C103" s="1"/>
      <c r="D103" s="1"/>
      <c r="E103" s="1"/>
      <c r="F103" s="1"/>
      <c r="G103" s="68"/>
      <c r="I103" s="8"/>
      <c r="J103" s="1"/>
      <c r="K103" s="1"/>
      <c r="L103" s="1"/>
      <c r="M103" s="1"/>
      <c r="N103" s="68"/>
      <c r="P103" s="6"/>
      <c r="Q103" s="1"/>
      <c r="R103" s="1"/>
      <c r="S103" s="1"/>
      <c r="T103" s="1"/>
      <c r="U103" s="2"/>
      <c r="W103" s="6"/>
      <c r="X103" s="1"/>
      <c r="Y103" s="1"/>
      <c r="Z103" s="1"/>
      <c r="AA103" s="1"/>
      <c r="AB103" s="2"/>
    </row>
    <row r="104" spans="2:28" ht="12.75">
      <c r="B104" s="8"/>
      <c r="C104" s="1"/>
      <c r="D104" s="1"/>
      <c r="E104" s="1"/>
      <c r="F104" s="1"/>
      <c r="G104" s="68"/>
      <c r="I104" s="8"/>
      <c r="J104" s="1"/>
      <c r="K104" s="1"/>
      <c r="L104" s="1"/>
      <c r="M104" s="1"/>
      <c r="N104" s="68"/>
      <c r="P104" s="6"/>
      <c r="Q104" s="1"/>
      <c r="R104" s="1"/>
      <c r="S104" s="1"/>
      <c r="T104" s="1"/>
      <c r="U104" s="2"/>
      <c r="W104" s="6"/>
      <c r="X104" s="1"/>
      <c r="Y104" s="1"/>
      <c r="Z104" s="1"/>
      <c r="AA104" s="1"/>
      <c r="AB104" s="2"/>
    </row>
    <row r="105" spans="2:28" ht="12.75">
      <c r="B105" s="8"/>
      <c r="C105" s="1"/>
      <c r="D105" s="1"/>
      <c r="E105" s="1"/>
      <c r="F105" s="1"/>
      <c r="G105" s="68"/>
      <c r="I105" s="8"/>
      <c r="J105" s="1"/>
      <c r="K105" s="1"/>
      <c r="L105" s="1"/>
      <c r="M105" s="1"/>
      <c r="N105" s="68"/>
      <c r="P105" s="6"/>
      <c r="Q105" s="1"/>
      <c r="R105" s="1"/>
      <c r="S105" s="1"/>
      <c r="T105" s="1"/>
      <c r="U105" s="2"/>
      <c r="W105" s="6"/>
      <c r="X105" s="1"/>
      <c r="Y105" s="1"/>
      <c r="Z105" s="1"/>
      <c r="AA105" s="1"/>
      <c r="AB105" s="2"/>
    </row>
    <row r="106" spans="2:28" ht="13.5" thickBot="1">
      <c r="B106" s="57"/>
      <c r="C106" s="51"/>
      <c r="D106" s="51"/>
      <c r="E106" s="51"/>
      <c r="F106" s="51"/>
      <c r="G106" s="73"/>
      <c r="I106" s="57"/>
      <c r="J106" s="51"/>
      <c r="K106" s="51"/>
      <c r="L106" s="51"/>
      <c r="M106" s="51"/>
      <c r="N106" s="73"/>
      <c r="P106" s="7"/>
      <c r="Q106" s="3"/>
      <c r="R106" s="3"/>
      <c r="S106" s="3"/>
      <c r="T106" s="3"/>
      <c r="U106" s="4"/>
      <c r="W106" s="7"/>
      <c r="X106" s="3"/>
      <c r="Y106" s="3"/>
      <c r="Z106" s="3"/>
      <c r="AA106" s="3"/>
      <c r="AB106" s="4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</sheetData>
  <mergeCells count="9">
    <mergeCell ref="B5:G5"/>
    <mergeCell ref="B12:G12"/>
    <mergeCell ref="B14:G14"/>
    <mergeCell ref="W2:AB2"/>
    <mergeCell ref="B2:G2"/>
    <mergeCell ref="I2:N2"/>
    <mergeCell ref="P2:U2"/>
    <mergeCell ref="B8:G10"/>
    <mergeCell ref="B11:G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55"/>
  <sheetViews>
    <sheetView zoomScale="85" zoomScaleNormal="85" workbookViewId="0" topLeftCell="A1">
      <selection activeCell="A40" sqref="A40"/>
    </sheetView>
  </sheetViews>
  <sheetFormatPr defaultColWidth="9.140625" defaultRowHeight="12.75"/>
  <cols>
    <col min="1" max="1" width="15.8515625" style="0" customWidth="1"/>
    <col min="3" max="3" width="10.57421875" style="0" customWidth="1"/>
    <col min="4" max="4" width="11.8515625" style="0" customWidth="1"/>
    <col min="5" max="5" width="11.28125" style="0" customWidth="1"/>
    <col min="6" max="6" width="11.140625" style="0" bestFit="1" customWidth="1"/>
    <col min="8" max="8" width="11.8515625" style="0" customWidth="1"/>
    <col min="10" max="10" width="11.421875" style="0" customWidth="1"/>
    <col min="11" max="11" width="11.140625" style="0" bestFit="1" customWidth="1"/>
    <col min="13" max="13" width="10.421875" style="0" customWidth="1"/>
    <col min="15" max="15" width="9.421875" style="0" customWidth="1"/>
    <col min="16" max="16" width="11.140625" style="0" bestFit="1" customWidth="1"/>
  </cols>
  <sheetData>
    <row r="1" ht="13.5" thickBot="1">
      <c r="A1" t="s">
        <v>0</v>
      </c>
    </row>
    <row r="2" spans="1:21" ht="12.75">
      <c r="A2" s="17" t="s">
        <v>1</v>
      </c>
      <c r="B2" s="123">
        <v>1</v>
      </c>
      <c r="C2" s="18">
        <v>2</v>
      </c>
      <c r="D2" s="18">
        <v>3</v>
      </c>
      <c r="E2" s="101" t="s">
        <v>84</v>
      </c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1"/>
    </row>
    <row r="3" spans="1:21" ht="12.75">
      <c r="A3" s="19" t="s">
        <v>2</v>
      </c>
      <c r="B3" s="1" t="s">
        <v>8</v>
      </c>
      <c r="C3" s="1" t="s">
        <v>9</v>
      </c>
      <c r="D3" s="1" t="s">
        <v>28</v>
      </c>
      <c r="E3" s="10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19" t="s">
        <v>83</v>
      </c>
      <c r="B4" s="1" t="s">
        <v>30</v>
      </c>
      <c r="C4" s="1" t="s">
        <v>30</v>
      </c>
      <c r="D4" s="9" t="s">
        <v>14</v>
      </c>
      <c r="E4" s="10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75">
      <c r="A5" s="20" t="s">
        <v>26</v>
      </c>
      <c r="B5" s="13"/>
      <c r="C5" s="13"/>
      <c r="D5" s="13"/>
      <c r="E5" s="10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1"/>
    </row>
    <row r="6" spans="1:21" ht="12.75">
      <c r="A6" s="19" t="s">
        <v>3</v>
      </c>
      <c r="B6" s="33"/>
      <c r="C6" s="33"/>
      <c r="D6" s="33"/>
      <c r="E6" s="12">
        <v>25.8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19" t="s">
        <v>4</v>
      </c>
      <c r="B7" s="35"/>
      <c r="C7" s="35"/>
      <c r="D7" s="35"/>
      <c r="E7" s="36">
        <v>574.3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</row>
    <row r="8" spans="1:21" ht="12.75">
      <c r="A8" s="19" t="s">
        <v>5</v>
      </c>
      <c r="B8" s="33"/>
      <c r="C8" s="33"/>
      <c r="D8" s="33"/>
      <c r="E8" s="12">
        <v>1939.4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0" t="s">
        <v>25</v>
      </c>
      <c r="B9" s="13"/>
      <c r="C9" s="13"/>
      <c r="D9" s="13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ht="12.75">
      <c r="A10" s="19" t="s">
        <v>3</v>
      </c>
      <c r="B10" s="9" t="s">
        <v>31</v>
      </c>
      <c r="C10" s="9" t="s">
        <v>31</v>
      </c>
      <c r="D10" s="9" t="s">
        <v>31</v>
      </c>
      <c r="E10" s="3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9" t="s">
        <v>4</v>
      </c>
      <c r="B11" s="9" t="s">
        <v>31</v>
      </c>
      <c r="C11" s="9" t="s">
        <v>31</v>
      </c>
      <c r="D11" s="9" t="s">
        <v>31</v>
      </c>
      <c r="E11" s="3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9" t="s">
        <v>5</v>
      </c>
      <c r="B12" s="9" t="s">
        <v>31</v>
      </c>
      <c r="C12" s="9" t="s">
        <v>31</v>
      </c>
      <c r="D12" s="9" t="s">
        <v>31</v>
      </c>
      <c r="E12" s="3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0" t="s">
        <v>80</v>
      </c>
      <c r="B13" s="13"/>
      <c r="C13" s="13"/>
      <c r="D13" s="13"/>
      <c r="E13" s="2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"/>
    </row>
    <row r="14" spans="1:21" ht="12.75">
      <c r="A14" s="19" t="s">
        <v>3</v>
      </c>
      <c r="B14" s="1">
        <v>25.8</v>
      </c>
      <c r="C14" s="1">
        <v>25.8</v>
      </c>
      <c r="D14" s="1">
        <v>25.8</v>
      </c>
      <c r="E14" s="3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19" t="s">
        <v>4</v>
      </c>
      <c r="B15" s="1">
        <v>574.3</v>
      </c>
      <c r="C15" s="1">
        <v>574.3</v>
      </c>
      <c r="D15" s="1">
        <v>574.3</v>
      </c>
      <c r="E15" s="3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19" t="s">
        <v>5</v>
      </c>
      <c r="B16" s="1">
        <v>1939.4</v>
      </c>
      <c r="C16" s="1">
        <v>1939.4</v>
      </c>
      <c r="D16" s="1">
        <v>1939.4</v>
      </c>
      <c r="E16" s="3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0" t="s">
        <v>79</v>
      </c>
      <c r="B17" s="13"/>
      <c r="C17" s="13"/>
      <c r="D17" s="13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1"/>
    </row>
    <row r="18" spans="1:21" ht="12.75">
      <c r="A18" s="19" t="s">
        <v>3</v>
      </c>
      <c r="B18" s="11">
        <v>88.64</v>
      </c>
      <c r="C18" s="11">
        <v>91.8</v>
      </c>
      <c r="D18" s="11">
        <v>94.71</v>
      </c>
      <c r="E18" s="3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19" t="s">
        <v>4</v>
      </c>
      <c r="B19" s="11">
        <v>90.74</v>
      </c>
      <c r="C19" s="11">
        <v>93.3</v>
      </c>
      <c r="D19" s="11">
        <v>96.45</v>
      </c>
      <c r="E19" s="3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9" t="s">
        <v>5</v>
      </c>
      <c r="B20" s="11">
        <v>92.3</v>
      </c>
      <c r="C20" s="11">
        <v>94.41</v>
      </c>
      <c r="D20" s="11">
        <v>97.7</v>
      </c>
      <c r="E20" s="3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0" t="s">
        <v>78</v>
      </c>
      <c r="B21" s="13"/>
      <c r="C21" s="13"/>
      <c r="D21" s="13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1"/>
    </row>
    <row r="22" spans="1:21" ht="12.75">
      <c r="A22" s="19" t="s">
        <v>3</v>
      </c>
      <c r="B22" s="1">
        <f aca="true" t="shared" si="0" ref="B22:D24">B18-B$28</f>
        <v>1.7199999999999989</v>
      </c>
      <c r="C22" s="1">
        <f t="shared" si="0"/>
        <v>1.9500000000000028</v>
      </c>
      <c r="D22" s="1">
        <f t="shared" si="0"/>
        <v>1.2999999999999972</v>
      </c>
      <c r="E22" s="3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19" t="s">
        <v>4</v>
      </c>
      <c r="B23" s="1">
        <f t="shared" si="0"/>
        <v>3.819999999999993</v>
      </c>
      <c r="C23" s="1">
        <f t="shared" si="0"/>
        <v>3.450000000000003</v>
      </c>
      <c r="D23" s="1">
        <f t="shared" si="0"/>
        <v>3.0400000000000063</v>
      </c>
      <c r="E23" s="3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19" t="s">
        <v>5</v>
      </c>
      <c r="B24" s="1">
        <f t="shared" si="0"/>
        <v>5.3799999999999955</v>
      </c>
      <c r="C24" s="1">
        <f t="shared" si="0"/>
        <v>4.560000000000002</v>
      </c>
      <c r="D24" s="1">
        <f t="shared" si="0"/>
        <v>4.290000000000006</v>
      </c>
      <c r="E24" s="3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8.5" customHeight="1">
      <c r="A25" s="103" t="s">
        <v>85</v>
      </c>
      <c r="B25" s="104"/>
      <c r="C25" s="104"/>
      <c r="D25" s="104"/>
      <c r="E25" s="10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1"/>
    </row>
    <row r="26" spans="1:21" ht="12.75">
      <c r="A26" s="19" t="s">
        <v>6</v>
      </c>
      <c r="B26" s="11"/>
      <c r="C26" s="11"/>
      <c r="D26" s="62">
        <v>10.0213</v>
      </c>
      <c r="E26" s="37"/>
      <c r="F26" s="2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19" t="s">
        <v>29</v>
      </c>
      <c r="B27" s="60" t="s">
        <v>76</v>
      </c>
      <c r="C27" s="61" t="s">
        <v>77</v>
      </c>
      <c r="D27" s="62">
        <v>3.6246</v>
      </c>
      <c r="E27" s="37"/>
      <c r="F27" s="2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9" t="s">
        <v>7</v>
      </c>
      <c r="B28" s="11">
        <v>86.92</v>
      </c>
      <c r="C28" s="11">
        <v>89.85</v>
      </c>
      <c r="D28" s="16">
        <v>93.41</v>
      </c>
      <c r="E28" s="37"/>
      <c r="F28" s="2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thickBot="1">
      <c r="A29" s="22" t="s">
        <v>10</v>
      </c>
      <c r="B29" s="58">
        <v>1.4684</v>
      </c>
      <c r="C29" s="59">
        <v>2.4466</v>
      </c>
      <c r="D29" s="59">
        <v>1.22</v>
      </c>
      <c r="E29" s="38"/>
      <c r="F29" s="24"/>
      <c r="G29" s="11"/>
      <c r="H29" s="11"/>
      <c r="I29" s="11"/>
      <c r="J29" s="11"/>
      <c r="K29" s="11"/>
      <c r="L29" s="14"/>
      <c r="M29" s="11"/>
      <c r="N29" s="11"/>
      <c r="O29" s="11"/>
      <c r="P29" s="11"/>
      <c r="Q29" s="11"/>
      <c r="R29" s="11"/>
      <c r="S29" s="11"/>
      <c r="T29" s="11"/>
      <c r="U29" s="11"/>
    </row>
    <row r="30" spans="1:5" ht="12.75">
      <c r="A30" s="1"/>
      <c r="B30" s="1"/>
      <c r="C30" s="1"/>
      <c r="D30" s="1"/>
      <c r="E30" s="1"/>
    </row>
    <row r="33" spans="2:8" ht="13.5" thickBot="1">
      <c r="B33" s="27"/>
      <c r="C33" s="27"/>
      <c r="D33" s="27"/>
      <c r="E33" s="27"/>
      <c r="F33" s="27"/>
      <c r="G33" s="27"/>
      <c r="H33" s="27"/>
    </row>
    <row r="34" spans="1:27" ht="13.5" thickBot="1">
      <c r="A34" s="56"/>
      <c r="B34" s="106" t="s">
        <v>15</v>
      </c>
      <c r="C34" s="107"/>
      <c r="D34" s="107"/>
      <c r="E34" s="107"/>
      <c r="F34" s="108"/>
      <c r="G34" s="106" t="s">
        <v>16</v>
      </c>
      <c r="H34" s="107"/>
      <c r="I34" s="107"/>
      <c r="J34" s="107"/>
      <c r="K34" s="108"/>
      <c r="L34" s="106" t="s">
        <v>17</v>
      </c>
      <c r="M34" s="107"/>
      <c r="N34" s="107"/>
      <c r="O34" s="107"/>
      <c r="P34" s="10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9" ht="12.75">
      <c r="A35" s="56" t="s">
        <v>99</v>
      </c>
      <c r="B35" s="76" t="s">
        <v>13</v>
      </c>
      <c r="C35" s="77" t="s">
        <v>14</v>
      </c>
      <c r="D35" s="77" t="s">
        <v>30</v>
      </c>
      <c r="E35" s="74" t="s">
        <v>95</v>
      </c>
      <c r="F35" s="75" t="s">
        <v>96</v>
      </c>
      <c r="G35" s="76" t="s">
        <v>13</v>
      </c>
      <c r="H35" s="77" t="s">
        <v>14</v>
      </c>
      <c r="I35" s="77" t="s">
        <v>30</v>
      </c>
      <c r="J35" s="74" t="s">
        <v>95</v>
      </c>
      <c r="K35" s="75" t="s">
        <v>96</v>
      </c>
      <c r="L35" s="76" t="s">
        <v>13</v>
      </c>
      <c r="M35" s="77" t="s">
        <v>14</v>
      </c>
      <c r="N35" s="77" t="s">
        <v>30</v>
      </c>
      <c r="O35" s="74" t="s">
        <v>95</v>
      </c>
      <c r="P35" s="75" t="s">
        <v>96</v>
      </c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8">
        <v>10</v>
      </c>
      <c r="B36" s="78"/>
      <c r="C36" s="126">
        <v>88.26</v>
      </c>
      <c r="D36" s="127">
        <v>88.3</v>
      </c>
      <c r="E36" s="127"/>
      <c r="F36" s="128"/>
      <c r="G36" s="129"/>
      <c r="H36" s="126">
        <v>91.46</v>
      </c>
      <c r="I36" s="127">
        <v>91.53</v>
      </c>
      <c r="J36" s="127"/>
      <c r="K36" s="128"/>
      <c r="L36" s="129"/>
      <c r="M36" s="126">
        <v>94.41</v>
      </c>
      <c r="N36" s="127">
        <v>94.2</v>
      </c>
      <c r="O36" s="127"/>
      <c r="P36" s="128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>
      <c r="A37" s="8">
        <v>25.8</v>
      </c>
      <c r="B37" s="78">
        <v>88.64</v>
      </c>
      <c r="C37" s="126">
        <v>88.63</v>
      </c>
      <c r="D37" s="127">
        <v>88.64</v>
      </c>
      <c r="E37" s="127">
        <f>B37-C37</f>
        <v>0.010000000000005116</v>
      </c>
      <c r="F37" s="128">
        <f>B37-D37</f>
        <v>0</v>
      </c>
      <c r="G37" s="129">
        <v>91.8</v>
      </c>
      <c r="H37" s="126">
        <v>91.78</v>
      </c>
      <c r="I37" s="127">
        <v>91.8</v>
      </c>
      <c r="J37" s="127">
        <f>G37-H37</f>
        <v>0.01999999999999602</v>
      </c>
      <c r="K37" s="128">
        <f>G37-I37</f>
        <v>0</v>
      </c>
      <c r="L37" s="129">
        <v>94.71</v>
      </c>
      <c r="M37" s="126">
        <v>94.71</v>
      </c>
      <c r="N37" s="127">
        <v>94.7</v>
      </c>
      <c r="O37" s="127">
        <f>L37-N37</f>
        <v>0.009999999999990905</v>
      </c>
      <c r="P37" s="128">
        <f>L37-M37</f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2.75">
      <c r="A38" s="8">
        <v>574.3</v>
      </c>
      <c r="B38" s="78">
        <v>90.74</v>
      </c>
      <c r="C38" s="126">
        <v>90.79</v>
      </c>
      <c r="D38" s="127">
        <v>90.71</v>
      </c>
      <c r="E38" s="127">
        <f>B38-C38</f>
        <v>-0.05000000000001137</v>
      </c>
      <c r="F38" s="128">
        <f>B38-D38</f>
        <v>0.030000000000001137</v>
      </c>
      <c r="G38" s="129">
        <v>93.3</v>
      </c>
      <c r="H38" s="126">
        <v>93.39</v>
      </c>
      <c r="I38" s="127">
        <v>93.36</v>
      </c>
      <c r="J38" s="127">
        <f>G38-H38</f>
        <v>-0.09000000000000341</v>
      </c>
      <c r="K38" s="128">
        <f>G38-I38</f>
        <v>-0.060000000000002274</v>
      </c>
      <c r="L38" s="129">
        <v>96.45</v>
      </c>
      <c r="M38" s="126">
        <v>96.47</v>
      </c>
      <c r="N38" s="127">
        <v>96.75</v>
      </c>
      <c r="O38" s="127">
        <f>L38-N38</f>
        <v>-0.29999999999999716</v>
      </c>
      <c r="P38" s="128">
        <f>L38-M38</f>
        <v>-0.01999999999999602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2.75">
      <c r="A39" s="8">
        <v>1939.4</v>
      </c>
      <c r="B39" s="78">
        <v>92.3</v>
      </c>
      <c r="C39" s="126">
        <v>92.25</v>
      </c>
      <c r="D39" s="127">
        <v>92.31</v>
      </c>
      <c r="E39" s="127">
        <f>B39-C39</f>
        <v>0.04999999999999716</v>
      </c>
      <c r="F39" s="128">
        <f>B39-D39</f>
        <v>-0.010000000000005116</v>
      </c>
      <c r="G39" s="129">
        <v>94.41</v>
      </c>
      <c r="H39" s="126">
        <v>94.33</v>
      </c>
      <c r="I39" s="127">
        <v>94.4</v>
      </c>
      <c r="J39" s="127">
        <f>G39-H39</f>
        <v>0.0799999999999983</v>
      </c>
      <c r="K39" s="128">
        <f>G39-I39</f>
        <v>0.009999999999990905</v>
      </c>
      <c r="L39" s="129">
        <v>97.7</v>
      </c>
      <c r="M39" s="126">
        <v>97.68</v>
      </c>
      <c r="N39" s="127">
        <v>97.55</v>
      </c>
      <c r="O39" s="127">
        <f>L39-N39</f>
        <v>0.15000000000000568</v>
      </c>
      <c r="P39" s="128">
        <f>L39-M39</f>
        <v>0.01999999999999602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.5" thickBot="1">
      <c r="A40" s="57">
        <v>9700</v>
      </c>
      <c r="B40" s="79"/>
      <c r="C40" s="130">
        <v>95.06</v>
      </c>
      <c r="D40" s="131">
        <v>96.52</v>
      </c>
      <c r="E40" s="131"/>
      <c r="F40" s="132"/>
      <c r="G40" s="133"/>
      <c r="H40" s="130">
        <v>95.98</v>
      </c>
      <c r="I40" s="131">
        <v>96.06</v>
      </c>
      <c r="J40" s="131"/>
      <c r="K40" s="132"/>
      <c r="L40" s="133"/>
      <c r="M40" s="130">
        <v>100.07</v>
      </c>
      <c r="N40" s="131">
        <v>98.75</v>
      </c>
      <c r="O40" s="131"/>
      <c r="P40" s="13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19" ht="14.25">
      <c r="A41" s="8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20" ht="12.75">
      <c r="A42" s="1"/>
      <c r="B42" s="11"/>
      <c r="C42" s="11"/>
      <c r="D42" s="11"/>
      <c r="E42" s="11"/>
      <c r="F42" s="11"/>
      <c r="G42" s="11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"/>
      <c r="B48" s="11"/>
      <c r="C48" s="1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1"/>
      <c r="C49" s="1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27"/>
      <c r="C50" s="27"/>
      <c r="D50" s="27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21" ht="12.75">
      <c r="B51" s="27"/>
      <c r="C51" s="27"/>
      <c r="D51" s="27"/>
      <c r="E51" s="27"/>
      <c r="F51" s="27"/>
      <c r="G51" s="27"/>
      <c r="H51" s="1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2.75">
      <c r="B52" s="27"/>
      <c r="C52" s="27"/>
      <c r="D52" s="27"/>
      <c r="E52" s="27"/>
      <c r="F52" s="27"/>
      <c r="G52" s="27"/>
      <c r="H52" s="11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9" ht="12.75">
      <c r="B53" s="27"/>
      <c r="C53" s="27"/>
      <c r="D53" s="27"/>
      <c r="E53" s="27"/>
      <c r="F53" s="27"/>
      <c r="G53" s="27"/>
      <c r="H53" s="27"/>
      <c r="I53" s="27"/>
    </row>
    <row r="54" spans="2:9" ht="12.75">
      <c r="B54" s="27"/>
      <c r="C54" s="27"/>
      <c r="D54" s="27"/>
      <c r="E54" s="27"/>
      <c r="F54" s="27"/>
      <c r="G54" s="27"/>
      <c r="H54" s="27"/>
      <c r="I54" s="27"/>
    </row>
    <row r="55" spans="2:9" ht="12.75">
      <c r="B55" s="27"/>
      <c r="C55" s="27"/>
      <c r="D55" s="27"/>
      <c r="E55" s="27"/>
      <c r="F55" s="27"/>
      <c r="G55" s="27"/>
      <c r="H55" s="27"/>
      <c r="I55" s="27"/>
    </row>
  </sheetData>
  <mergeCells count="5">
    <mergeCell ref="E2:E5"/>
    <mergeCell ref="A25:E25"/>
    <mergeCell ref="L34:P34"/>
    <mergeCell ref="G34:K34"/>
    <mergeCell ref="B34:F34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R99"/>
  <sheetViews>
    <sheetView zoomScale="70" zoomScaleNormal="70" workbookViewId="0" topLeftCell="A1">
      <selection activeCell="U3" sqref="U3:U32"/>
    </sheetView>
  </sheetViews>
  <sheetFormatPr defaultColWidth="9.140625" defaultRowHeight="12.75"/>
  <cols>
    <col min="14" max="14" width="18.140625" style="0" customWidth="1"/>
    <col min="21" max="21" width="15.00390625" style="0" customWidth="1"/>
  </cols>
  <sheetData>
    <row r="1" spans="14:22" ht="13.5" thickBot="1">
      <c r="N1" s="5" t="s">
        <v>19</v>
      </c>
      <c r="O1" s="29" t="s">
        <v>81</v>
      </c>
      <c r="P1" s="27"/>
      <c r="Q1" s="27"/>
      <c r="R1" s="27"/>
      <c r="U1" s="5" t="s">
        <v>19</v>
      </c>
      <c r="V1" s="29" t="s">
        <v>82</v>
      </c>
    </row>
    <row r="2" spans="14:34" ht="12.75">
      <c r="N2" s="52" t="s">
        <v>18</v>
      </c>
      <c r="O2" s="39">
        <v>1</v>
      </c>
      <c r="P2" s="39">
        <v>2</v>
      </c>
      <c r="Q2" s="40">
        <v>3</v>
      </c>
      <c r="R2" s="32"/>
      <c r="S2" s="26"/>
      <c r="T2" s="26"/>
      <c r="U2" s="52" t="s">
        <v>18</v>
      </c>
      <c r="V2" s="39">
        <v>1</v>
      </c>
      <c r="W2" s="39">
        <v>2</v>
      </c>
      <c r="X2" s="40">
        <v>3</v>
      </c>
      <c r="Y2" s="32"/>
      <c r="Z2" s="26"/>
      <c r="AA2" s="26"/>
      <c r="AB2" s="26"/>
      <c r="AC2" s="26"/>
      <c r="AD2" s="26"/>
      <c r="AE2" s="26"/>
      <c r="AF2" s="26"/>
      <c r="AG2" s="26"/>
      <c r="AH2" s="1"/>
    </row>
    <row r="3" spans="14:34" ht="12.75">
      <c r="N3" s="8">
        <v>10</v>
      </c>
      <c r="O3" s="1">
        <v>88.3</v>
      </c>
      <c r="P3" s="1">
        <v>91.526</v>
      </c>
      <c r="Q3" s="68">
        <v>94.409</v>
      </c>
      <c r="R3" s="1"/>
      <c r="S3" s="9"/>
      <c r="T3" s="9"/>
      <c r="U3" s="8">
        <v>10</v>
      </c>
      <c r="V3" s="41">
        <f>O3-Summary_Tables!$B$28</f>
        <v>1.3799999999999955</v>
      </c>
      <c r="W3" s="41">
        <f>P3-Summary_Tables!$C$28</f>
        <v>1.676000000000002</v>
      </c>
      <c r="X3" s="53">
        <f>Q3-Summary_Tables!$D$28</f>
        <v>0.9990000000000094</v>
      </c>
      <c r="Y3" s="41"/>
      <c r="Z3" s="9"/>
      <c r="AA3" s="9"/>
      <c r="AB3" s="9"/>
      <c r="AC3" s="9"/>
      <c r="AD3" s="9"/>
      <c r="AE3" s="9"/>
      <c r="AF3" s="9"/>
      <c r="AG3" s="9"/>
      <c r="AH3" s="1"/>
    </row>
    <row r="4" spans="14:34" ht="12.75">
      <c r="N4" s="8">
        <v>25.8</v>
      </c>
      <c r="O4" s="1">
        <v>88.638</v>
      </c>
      <c r="P4" s="1">
        <v>91.803</v>
      </c>
      <c r="Q4" s="68">
        <v>94.708</v>
      </c>
      <c r="R4" s="1"/>
      <c r="S4" s="9"/>
      <c r="T4" s="9"/>
      <c r="U4" s="8">
        <v>25.8</v>
      </c>
      <c r="V4" s="41">
        <f>O4-Summary_Tables!$B$28</f>
        <v>1.7180000000000035</v>
      </c>
      <c r="W4" s="41">
        <f>P4-Summary_Tables!$C$28</f>
        <v>1.953000000000003</v>
      </c>
      <c r="X4" s="53">
        <f>Q4-Summary_Tables!$D$28</f>
        <v>1.2980000000000018</v>
      </c>
      <c r="Y4" s="41"/>
      <c r="Z4" s="9"/>
      <c r="AA4" s="9"/>
      <c r="AB4" s="9"/>
      <c r="AC4" s="9"/>
      <c r="AD4" s="9"/>
      <c r="AE4" s="9"/>
      <c r="AF4" s="9"/>
      <c r="AG4" s="9"/>
      <c r="AH4" s="1"/>
    </row>
    <row r="5" spans="14:34" ht="12.75">
      <c r="N5" s="8">
        <v>175</v>
      </c>
      <c r="O5" s="1">
        <v>89.682</v>
      </c>
      <c r="P5" s="1">
        <v>92.578</v>
      </c>
      <c r="Q5" s="68">
        <v>95.611</v>
      </c>
      <c r="R5" s="1"/>
      <c r="S5" s="9"/>
      <c r="T5" s="9"/>
      <c r="U5" s="8">
        <v>175</v>
      </c>
      <c r="V5" s="41">
        <f>O5-Summary_Tables!$B$28</f>
        <v>2.7620000000000005</v>
      </c>
      <c r="W5" s="41">
        <f>P5-Summary_Tables!$C$28</f>
        <v>2.7280000000000086</v>
      </c>
      <c r="X5" s="53">
        <f>Q5-Summary_Tables!$D$28</f>
        <v>2.2010000000000076</v>
      </c>
      <c r="Y5" s="41"/>
      <c r="Z5" s="9"/>
      <c r="AA5" s="9"/>
      <c r="AB5" s="9"/>
      <c r="AC5" s="9"/>
      <c r="AD5" s="9"/>
      <c r="AE5" s="9"/>
      <c r="AF5" s="9"/>
      <c r="AG5" s="9"/>
      <c r="AH5" s="1"/>
    </row>
    <row r="6" spans="14:34" ht="12.75">
      <c r="N6" s="8">
        <v>350</v>
      </c>
      <c r="O6" s="1">
        <v>90.24</v>
      </c>
      <c r="P6" s="1">
        <v>92.966</v>
      </c>
      <c r="Q6" s="68">
        <v>96.075</v>
      </c>
      <c r="R6" s="1"/>
      <c r="S6" s="9"/>
      <c r="T6" s="9"/>
      <c r="U6" s="8">
        <v>350</v>
      </c>
      <c r="V6" s="41">
        <f>O6-Summary_Tables!$B$28</f>
        <v>3.319999999999993</v>
      </c>
      <c r="W6" s="41">
        <f>P6-Summary_Tables!$C$28</f>
        <v>3.1159999999999997</v>
      </c>
      <c r="X6" s="53">
        <f>Q6-Summary_Tables!$D$28</f>
        <v>2.6650000000000063</v>
      </c>
      <c r="Y6" s="41"/>
      <c r="Z6" s="9"/>
      <c r="AA6" s="9"/>
      <c r="AB6" s="9"/>
      <c r="AC6" s="9"/>
      <c r="AD6" s="9"/>
      <c r="AE6" s="9"/>
      <c r="AF6" s="9"/>
      <c r="AG6" s="9"/>
      <c r="AH6" s="1"/>
    </row>
    <row r="7" spans="14:34" ht="12.75">
      <c r="N7" s="8">
        <v>574.3</v>
      </c>
      <c r="O7" s="1">
        <v>90.71</v>
      </c>
      <c r="P7" s="1">
        <v>93.36</v>
      </c>
      <c r="Q7" s="68">
        <v>96.465</v>
      </c>
      <c r="R7" s="1"/>
      <c r="S7" s="9"/>
      <c r="T7" s="9"/>
      <c r="U7" s="8">
        <v>574.3</v>
      </c>
      <c r="V7" s="41">
        <f>O7-Summary_Tables!$B$28</f>
        <v>3.789999999999992</v>
      </c>
      <c r="W7" s="41">
        <f>P7-Summary_Tables!$C$28</f>
        <v>3.510000000000005</v>
      </c>
      <c r="X7" s="53">
        <f>Q7-Summary_Tables!$D$28</f>
        <v>3.055000000000007</v>
      </c>
      <c r="Y7" s="41"/>
      <c r="Z7" s="9"/>
      <c r="AA7" s="9"/>
      <c r="AB7" s="9"/>
      <c r="AC7" s="9"/>
      <c r="AD7" s="9"/>
      <c r="AE7" s="9"/>
      <c r="AF7" s="9"/>
      <c r="AG7" s="9"/>
      <c r="AH7" s="1"/>
    </row>
    <row r="8" spans="14:34" ht="12.75">
      <c r="N8" s="8">
        <v>875</v>
      </c>
      <c r="O8" s="1">
        <v>91.182</v>
      </c>
      <c r="P8" s="1">
        <v>93.729</v>
      </c>
      <c r="Q8" s="68">
        <v>96.842</v>
      </c>
      <c r="R8" s="1"/>
      <c r="S8" s="9"/>
      <c r="T8" s="9"/>
      <c r="U8" s="8">
        <v>875</v>
      </c>
      <c r="V8" s="41">
        <f>O8-Summary_Tables!$B$28</f>
        <v>4.2620000000000005</v>
      </c>
      <c r="W8" s="41">
        <f>P8-Summary_Tables!$C$28</f>
        <v>3.879000000000005</v>
      </c>
      <c r="X8" s="53">
        <f>Q8-Summary_Tables!$D$28</f>
        <v>3.432000000000002</v>
      </c>
      <c r="Y8" s="41"/>
      <c r="Z8" s="9"/>
      <c r="AA8" s="9"/>
      <c r="AB8" s="9"/>
      <c r="AC8" s="9"/>
      <c r="AD8" s="9"/>
      <c r="AE8" s="9"/>
      <c r="AF8" s="9"/>
      <c r="AG8" s="9"/>
      <c r="AH8" s="1"/>
    </row>
    <row r="9" spans="14:34" ht="12.75">
      <c r="N9" s="8">
        <v>1225</v>
      </c>
      <c r="O9" s="1">
        <v>91.617</v>
      </c>
      <c r="P9" s="1">
        <v>94.025</v>
      </c>
      <c r="Q9" s="68">
        <v>97.176</v>
      </c>
      <c r="R9" s="1"/>
      <c r="S9" s="9"/>
      <c r="T9" s="9"/>
      <c r="U9" s="8">
        <v>1225</v>
      </c>
      <c r="V9" s="41">
        <f>O9-Summary_Tables!$B$28</f>
        <v>4.697000000000003</v>
      </c>
      <c r="W9" s="41">
        <f>P9-Summary_Tables!$C$28</f>
        <v>4.175000000000011</v>
      </c>
      <c r="X9" s="53">
        <f>Q9-Summary_Tables!$D$28</f>
        <v>3.7660000000000053</v>
      </c>
      <c r="Y9" s="41"/>
      <c r="Z9" s="9"/>
      <c r="AA9" s="9"/>
      <c r="AB9" s="9"/>
      <c r="AC9" s="9"/>
      <c r="AD9" s="9"/>
      <c r="AE9" s="9"/>
      <c r="AF9" s="9"/>
      <c r="AG9" s="9"/>
      <c r="AH9" s="1"/>
    </row>
    <row r="10" spans="14:34" ht="12.75">
      <c r="N10" s="8">
        <v>1575</v>
      </c>
      <c r="O10" s="1">
        <v>91.98</v>
      </c>
      <c r="P10" s="1">
        <v>94.231</v>
      </c>
      <c r="Q10" s="68">
        <v>97.446</v>
      </c>
      <c r="R10" s="1"/>
      <c r="S10" s="9"/>
      <c r="T10" s="9"/>
      <c r="U10" s="8">
        <v>1575</v>
      </c>
      <c r="V10" s="41">
        <f>O10-Summary_Tables!$B$28</f>
        <v>5.060000000000002</v>
      </c>
      <c r="W10" s="41">
        <f>P10-Summary_Tables!$C$28</f>
        <v>4.381</v>
      </c>
      <c r="X10" s="53">
        <f>Q10-Summary_Tables!$D$28</f>
        <v>4.036000000000001</v>
      </c>
      <c r="Y10" s="41"/>
      <c r="Z10" s="9"/>
      <c r="AA10" s="9"/>
      <c r="AB10" s="9"/>
      <c r="AC10" s="9"/>
      <c r="AD10" s="9"/>
      <c r="AE10" s="9"/>
      <c r="AF10" s="9"/>
      <c r="AG10" s="9"/>
      <c r="AH10" s="1"/>
    </row>
    <row r="11" spans="14:34" ht="12.75">
      <c r="N11" s="8">
        <v>1939.4</v>
      </c>
      <c r="O11" s="1">
        <v>92.308</v>
      </c>
      <c r="P11" s="1">
        <v>94.405</v>
      </c>
      <c r="Q11" s="68">
        <v>97.685</v>
      </c>
      <c r="R11" s="1"/>
      <c r="S11" s="9"/>
      <c r="T11" s="9"/>
      <c r="U11" s="8">
        <v>1939.4</v>
      </c>
      <c r="V11" s="41">
        <f>O11-Summary_Tables!$B$28</f>
        <v>5.388000000000005</v>
      </c>
      <c r="W11" s="41">
        <f>P11-Summary_Tables!$C$28</f>
        <v>4.555000000000007</v>
      </c>
      <c r="X11" s="53">
        <f>Q11-Summary_Tables!$D$28</f>
        <v>4.275000000000006</v>
      </c>
      <c r="Y11" s="41"/>
      <c r="Z11" s="9"/>
      <c r="AA11" s="9"/>
      <c r="AB11" s="9"/>
      <c r="AC11" s="9"/>
      <c r="AD11" s="9"/>
      <c r="AE11" s="9"/>
      <c r="AF11" s="9"/>
      <c r="AG11" s="9"/>
      <c r="AH11" s="1"/>
    </row>
    <row r="12" spans="14:34" ht="12.75">
      <c r="N12" s="8">
        <v>2213</v>
      </c>
      <c r="O12" s="1">
        <v>92.53</v>
      </c>
      <c r="P12" s="1">
        <v>94.523</v>
      </c>
      <c r="Q12" s="68">
        <v>97.843</v>
      </c>
      <c r="R12" s="1"/>
      <c r="S12" s="9"/>
      <c r="T12" s="9"/>
      <c r="U12" s="8">
        <v>2213</v>
      </c>
      <c r="V12" s="41">
        <f>O12-Summary_Tables!$B$28</f>
        <v>5.609999999999999</v>
      </c>
      <c r="W12" s="41">
        <f>P12-Summary_Tables!$C$28</f>
        <v>4.673000000000002</v>
      </c>
      <c r="X12" s="53">
        <f>Q12-Summary_Tables!$D$28</f>
        <v>4.433000000000007</v>
      </c>
      <c r="Y12" s="41"/>
      <c r="Z12" s="9"/>
      <c r="AA12" s="9"/>
      <c r="AB12" s="9"/>
      <c r="AC12" s="9"/>
      <c r="AD12" s="9"/>
      <c r="AE12" s="9"/>
      <c r="AF12" s="9"/>
      <c r="AG12" s="9"/>
      <c r="AH12" s="1"/>
    </row>
    <row r="13" spans="14:34" ht="12.75">
      <c r="N13" s="8">
        <v>2487</v>
      </c>
      <c r="O13" s="1">
        <v>92.736</v>
      </c>
      <c r="P13" s="1">
        <v>94.636</v>
      </c>
      <c r="Q13" s="68">
        <v>97.988</v>
      </c>
      <c r="R13" s="1"/>
      <c r="S13" s="9"/>
      <c r="T13" s="9"/>
      <c r="U13" s="8">
        <v>2487</v>
      </c>
      <c r="V13" s="41">
        <f>O13-Summary_Tables!$B$28</f>
        <v>5.8160000000000025</v>
      </c>
      <c r="W13" s="41">
        <f>P13-Summary_Tables!$C$28</f>
        <v>4.786000000000001</v>
      </c>
      <c r="X13" s="53">
        <f>Q13-Summary_Tables!$D$28</f>
        <v>4.578000000000003</v>
      </c>
      <c r="Y13" s="41"/>
      <c r="Z13" s="9"/>
      <c r="AA13" s="9"/>
      <c r="AB13" s="9"/>
      <c r="AC13" s="9"/>
      <c r="AD13" s="9"/>
      <c r="AE13" s="9"/>
      <c r="AF13" s="9"/>
      <c r="AG13" s="9"/>
      <c r="AH13" s="1"/>
    </row>
    <row r="14" spans="14:34" ht="12.75">
      <c r="N14" s="8">
        <v>2761</v>
      </c>
      <c r="O14" s="1">
        <v>92.928</v>
      </c>
      <c r="P14" s="1">
        <v>94.743</v>
      </c>
      <c r="Q14" s="68">
        <v>98.122</v>
      </c>
      <c r="R14" s="1"/>
      <c r="S14" s="9"/>
      <c r="T14" s="9"/>
      <c r="U14" s="8">
        <v>2761</v>
      </c>
      <c r="V14" s="41">
        <f>O14-Summary_Tables!$B$28</f>
        <v>6.007999999999996</v>
      </c>
      <c r="W14" s="41">
        <f>P14-Summary_Tables!$C$28</f>
        <v>4.893000000000001</v>
      </c>
      <c r="X14" s="53">
        <f>Q14-Summary_Tables!$D$28</f>
        <v>4.712000000000003</v>
      </c>
      <c r="Y14" s="41"/>
      <c r="Z14" s="9"/>
      <c r="AA14" s="9"/>
      <c r="AB14" s="9"/>
      <c r="AC14" s="9"/>
      <c r="AD14" s="9"/>
      <c r="AE14" s="9"/>
      <c r="AF14" s="9"/>
      <c r="AG14" s="9"/>
      <c r="AH14" s="1"/>
    </row>
    <row r="15" spans="14:34" ht="12.75">
      <c r="N15" s="8">
        <v>3035</v>
      </c>
      <c r="O15" s="1">
        <v>93.109</v>
      </c>
      <c r="P15" s="1">
        <v>94.837</v>
      </c>
      <c r="Q15" s="68">
        <v>98.247</v>
      </c>
      <c r="R15" s="1"/>
      <c r="S15" s="9"/>
      <c r="T15" s="9"/>
      <c r="U15" s="8">
        <v>3035</v>
      </c>
      <c r="V15" s="41">
        <f>O15-Summary_Tables!$B$28</f>
        <v>6.188999999999993</v>
      </c>
      <c r="W15" s="41">
        <f>P15-Summary_Tables!$C$28</f>
        <v>4.987000000000009</v>
      </c>
      <c r="X15" s="53">
        <f>Q15-Summary_Tables!$D$28</f>
        <v>4.837000000000003</v>
      </c>
      <c r="Y15" s="41"/>
      <c r="Z15" s="9"/>
      <c r="AA15" s="9"/>
      <c r="AB15" s="9"/>
      <c r="AC15" s="9"/>
      <c r="AD15" s="9"/>
      <c r="AE15" s="9"/>
      <c r="AF15" s="9"/>
      <c r="AG15" s="9"/>
      <c r="AH15" s="1"/>
    </row>
    <row r="16" spans="14:34" ht="12.75">
      <c r="N16" s="8">
        <v>3309</v>
      </c>
      <c r="O16" s="1">
        <v>93.283</v>
      </c>
      <c r="P16" s="1">
        <v>94.927</v>
      </c>
      <c r="Q16" s="68">
        <v>98.363</v>
      </c>
      <c r="R16" s="1"/>
      <c r="S16" s="9"/>
      <c r="T16" s="9"/>
      <c r="U16" s="8">
        <v>3309</v>
      </c>
      <c r="V16" s="41">
        <f>O16-Summary_Tables!$B$28</f>
        <v>6.3629999999999995</v>
      </c>
      <c r="W16" s="41">
        <f>P16-Summary_Tables!$C$28</f>
        <v>5.077000000000012</v>
      </c>
      <c r="X16" s="53">
        <f>Q16-Summary_Tables!$D$28</f>
        <v>4.953000000000003</v>
      </c>
      <c r="Y16" s="41"/>
      <c r="Z16" s="9"/>
      <c r="AA16" s="9"/>
      <c r="AB16" s="9"/>
      <c r="AC16" s="9"/>
      <c r="AD16" s="9"/>
      <c r="AE16" s="9"/>
      <c r="AF16" s="9"/>
      <c r="AG16" s="9"/>
      <c r="AH16" s="1"/>
    </row>
    <row r="17" spans="14:34" ht="12.75">
      <c r="N17" s="8">
        <v>3416</v>
      </c>
      <c r="O17" s="1">
        <v>93.35</v>
      </c>
      <c r="P17" s="1">
        <v>94.965</v>
      </c>
      <c r="Q17" s="68">
        <v>98.407</v>
      </c>
      <c r="R17" s="1"/>
      <c r="S17" s="9"/>
      <c r="T17" s="9"/>
      <c r="U17" s="8">
        <v>3416</v>
      </c>
      <c r="V17" s="41">
        <f>O17-Summary_Tables!$B$28</f>
        <v>6.429999999999993</v>
      </c>
      <c r="W17" s="41">
        <f>P17-Summary_Tables!$C$28</f>
        <v>5.115000000000009</v>
      </c>
      <c r="X17" s="53">
        <f>Q17-Summary_Tables!$D$28</f>
        <v>4.997</v>
      </c>
      <c r="Y17" s="41"/>
      <c r="Z17" s="9"/>
      <c r="AA17" s="9"/>
      <c r="AB17" s="9"/>
      <c r="AC17" s="9"/>
      <c r="AD17" s="9"/>
      <c r="AE17" s="9"/>
      <c r="AF17" s="9"/>
      <c r="AG17" s="9"/>
      <c r="AH17" s="1"/>
    </row>
    <row r="18" spans="14:34" ht="12.75">
      <c r="N18" s="8">
        <v>3690</v>
      </c>
      <c r="O18" s="1">
        <v>93.517</v>
      </c>
      <c r="P18" s="1">
        <v>95.074</v>
      </c>
      <c r="Q18" s="68">
        <v>98.515</v>
      </c>
      <c r="R18" s="1"/>
      <c r="S18" s="9"/>
      <c r="T18" s="9"/>
      <c r="U18" s="8">
        <v>3690</v>
      </c>
      <c r="V18" s="41">
        <f>O18-Summary_Tables!$B$28</f>
        <v>6.596999999999994</v>
      </c>
      <c r="W18" s="41">
        <f>P18-Summary_Tables!$C$28</f>
        <v>5.224000000000004</v>
      </c>
      <c r="X18" s="53">
        <f>Q18-Summary_Tables!$D$28</f>
        <v>5.105000000000004</v>
      </c>
      <c r="Y18" s="41"/>
      <c r="Z18" s="9"/>
      <c r="AA18" s="9"/>
      <c r="AB18" s="9"/>
      <c r="AC18" s="9"/>
      <c r="AD18" s="9"/>
      <c r="AE18" s="9"/>
      <c r="AF18" s="9"/>
      <c r="AG18" s="9"/>
      <c r="AH18" s="1"/>
    </row>
    <row r="19" spans="14:34" ht="12.75">
      <c r="N19" s="8">
        <v>3964</v>
      </c>
      <c r="O19" s="1">
        <v>93.677</v>
      </c>
      <c r="P19" s="1">
        <v>95.152</v>
      </c>
      <c r="Q19" s="68">
        <v>98.616</v>
      </c>
      <c r="R19" s="1"/>
      <c r="S19" s="9"/>
      <c r="T19" s="9"/>
      <c r="U19" s="8">
        <v>3964</v>
      </c>
      <c r="V19" s="41">
        <f>O19-Summary_Tables!$B$28</f>
        <v>6.757000000000005</v>
      </c>
      <c r="W19" s="41">
        <f>P19-Summary_Tables!$C$28</f>
        <v>5.302000000000007</v>
      </c>
      <c r="X19" s="53">
        <f>Q19-Summary_Tables!$D$28</f>
        <v>5.206000000000003</v>
      </c>
      <c r="Y19" s="41"/>
      <c r="Z19" s="9"/>
      <c r="AA19" s="9"/>
      <c r="AB19" s="9"/>
      <c r="AC19" s="9"/>
      <c r="AD19" s="9"/>
      <c r="AE19" s="9"/>
      <c r="AF19" s="9"/>
      <c r="AG19" s="9"/>
      <c r="AH19" s="1"/>
    </row>
    <row r="20" spans="14:34" ht="12.75">
      <c r="N20" s="8">
        <v>4238</v>
      </c>
      <c r="O20" s="1">
        <v>93.829</v>
      </c>
      <c r="P20" s="1">
        <v>95.228</v>
      </c>
      <c r="Q20" s="68">
        <v>98.713</v>
      </c>
      <c r="R20" s="1"/>
      <c r="S20" s="9"/>
      <c r="T20" s="9"/>
      <c r="U20" s="8">
        <v>4238</v>
      </c>
      <c r="V20" s="41">
        <f>O20-Summary_Tables!$B$28</f>
        <v>6.908999999999992</v>
      </c>
      <c r="W20" s="41">
        <f>P20-Summary_Tables!$C$28</f>
        <v>5.378</v>
      </c>
      <c r="X20" s="53">
        <f>Q20-Summary_Tables!$D$28</f>
        <v>5.302999999999997</v>
      </c>
      <c r="Y20" s="41"/>
      <c r="Z20" s="9"/>
      <c r="AA20" s="9"/>
      <c r="AB20" s="9"/>
      <c r="AC20" s="9"/>
      <c r="AD20" s="9"/>
      <c r="AE20" s="9"/>
      <c r="AF20" s="9"/>
      <c r="AG20" s="9"/>
      <c r="AH20" s="1"/>
    </row>
    <row r="21" spans="14:34" ht="12.75">
      <c r="N21" s="8">
        <v>4512</v>
      </c>
      <c r="O21" s="1">
        <v>93.974</v>
      </c>
      <c r="P21" s="1">
        <v>95.286</v>
      </c>
      <c r="Q21" s="68">
        <v>98.806</v>
      </c>
      <c r="R21" s="1"/>
      <c r="S21" s="9"/>
      <c r="T21" s="9"/>
      <c r="U21" s="8">
        <v>4512</v>
      </c>
      <c r="V21" s="41">
        <f>O21-Summary_Tables!$B$28</f>
        <v>7.054000000000002</v>
      </c>
      <c r="W21" s="41">
        <f>P21-Summary_Tables!$C$28</f>
        <v>5.436000000000007</v>
      </c>
      <c r="X21" s="53">
        <f>Q21-Summary_Tables!$D$28</f>
        <v>5.396000000000001</v>
      </c>
      <c r="Y21" s="41"/>
      <c r="Z21" s="9"/>
      <c r="AA21" s="9"/>
      <c r="AB21" s="9"/>
      <c r="AC21" s="9"/>
      <c r="AD21" s="9"/>
      <c r="AE21" s="9"/>
      <c r="AF21" s="9"/>
      <c r="AG21" s="9"/>
      <c r="AH21" s="1"/>
    </row>
    <row r="22" spans="14:34" ht="12.75">
      <c r="N22" s="8">
        <v>4786</v>
      </c>
      <c r="O22" s="1">
        <v>94.114</v>
      </c>
      <c r="P22" s="1">
        <v>95.339</v>
      </c>
      <c r="Q22" s="68">
        <v>98.894</v>
      </c>
      <c r="R22" s="1"/>
      <c r="S22" s="9"/>
      <c r="T22" s="9"/>
      <c r="U22" s="8">
        <v>4786</v>
      </c>
      <c r="V22" s="41">
        <f>O22-Summary_Tables!$B$28</f>
        <v>7.194000000000003</v>
      </c>
      <c r="W22" s="41">
        <f>P22-Summary_Tables!$C$28</f>
        <v>5.489000000000004</v>
      </c>
      <c r="X22" s="53">
        <f>Q22-Summary_Tables!$D$28</f>
        <v>5.484000000000009</v>
      </c>
      <c r="Y22" s="41"/>
      <c r="Z22" s="9"/>
      <c r="AA22" s="9"/>
      <c r="AB22" s="9"/>
      <c r="AC22" s="9"/>
      <c r="AD22" s="9"/>
      <c r="AE22" s="9"/>
      <c r="AF22" s="9"/>
      <c r="AG22" s="9"/>
      <c r="AH22" s="1"/>
    </row>
    <row r="23" spans="14:34" ht="12.75">
      <c r="N23" s="8">
        <v>5060</v>
      </c>
      <c r="O23" s="1">
        <v>94.248</v>
      </c>
      <c r="P23" s="1">
        <v>95.392</v>
      </c>
      <c r="Q23" s="68">
        <v>98.979</v>
      </c>
      <c r="R23" s="1"/>
      <c r="S23" s="9"/>
      <c r="T23" s="9"/>
      <c r="U23" s="8">
        <v>5060</v>
      </c>
      <c r="V23" s="41">
        <f>O23-Summary_Tables!$B$28</f>
        <v>7.328000000000003</v>
      </c>
      <c r="W23" s="41">
        <f>P23-Summary_Tables!$C$28</f>
        <v>5.542000000000002</v>
      </c>
      <c r="X23" s="53">
        <f>Q23-Summary_Tables!$D$28</f>
        <v>5.569000000000003</v>
      </c>
      <c r="Y23" s="41"/>
      <c r="Z23" s="9"/>
      <c r="AA23" s="9"/>
      <c r="AB23" s="9"/>
      <c r="AC23" s="9"/>
      <c r="AD23" s="9"/>
      <c r="AE23" s="9"/>
      <c r="AF23" s="9"/>
      <c r="AG23" s="9"/>
      <c r="AH23" s="1"/>
    </row>
    <row r="24" spans="14:34" ht="12.75">
      <c r="N24" s="8">
        <v>5334</v>
      </c>
      <c r="O24" s="1">
        <v>94.377</v>
      </c>
      <c r="P24" s="1">
        <v>95.442</v>
      </c>
      <c r="Q24" s="68">
        <v>99.061</v>
      </c>
      <c r="R24" s="1"/>
      <c r="S24" s="9"/>
      <c r="T24" s="9"/>
      <c r="U24" s="8">
        <v>5334</v>
      </c>
      <c r="V24" s="41">
        <f>O24-Summary_Tables!$B$28</f>
        <v>7.456999999999994</v>
      </c>
      <c r="W24" s="41">
        <f>P24-Summary_Tables!$C$28</f>
        <v>5.591999999999999</v>
      </c>
      <c r="X24" s="53">
        <f>Q24-Summary_Tables!$D$28</f>
        <v>5.6510000000000105</v>
      </c>
      <c r="Y24" s="41"/>
      <c r="Z24" s="9"/>
      <c r="AA24" s="9"/>
      <c r="AB24" s="9"/>
      <c r="AC24" s="9"/>
      <c r="AD24" s="9"/>
      <c r="AE24" s="9"/>
      <c r="AF24" s="9"/>
      <c r="AG24" s="9"/>
      <c r="AH24" s="1"/>
    </row>
    <row r="25" spans="14:34" ht="12.75">
      <c r="N25" s="8">
        <v>5608</v>
      </c>
      <c r="O25" s="1">
        <v>95.614</v>
      </c>
      <c r="P25" s="1">
        <v>95.49</v>
      </c>
      <c r="Q25" s="68">
        <v>99.139</v>
      </c>
      <c r="R25" s="1"/>
      <c r="S25" s="9"/>
      <c r="T25" s="9"/>
      <c r="U25" s="8">
        <v>5608</v>
      </c>
      <c r="V25" s="41">
        <f>O25-Summary_Tables!$B$28</f>
        <v>8.694000000000003</v>
      </c>
      <c r="W25" s="41">
        <f>P25-Summary_Tables!$C$28</f>
        <v>5.640000000000001</v>
      </c>
      <c r="X25" s="53">
        <f>Q25-Summary_Tables!$D$28</f>
        <v>5.728999999999999</v>
      </c>
      <c r="Y25" s="41"/>
      <c r="Z25" s="9"/>
      <c r="AA25" s="9"/>
      <c r="AB25" s="9"/>
      <c r="AC25" s="9"/>
      <c r="AD25" s="9"/>
      <c r="AE25" s="9"/>
      <c r="AF25" s="9"/>
      <c r="AG25" s="9"/>
      <c r="AH25" s="1"/>
    </row>
    <row r="26" spans="14:34" ht="12.75">
      <c r="N26" s="8">
        <v>5882</v>
      </c>
      <c r="O26" s="1">
        <v>95.698</v>
      </c>
      <c r="P26" s="1">
        <v>95.537</v>
      </c>
      <c r="Q26" s="68">
        <v>99.215</v>
      </c>
      <c r="R26" s="1"/>
      <c r="S26" s="9"/>
      <c r="T26" s="9"/>
      <c r="U26" s="8">
        <v>5882</v>
      </c>
      <c r="V26" s="41">
        <f>O26-Summary_Tables!$B$28</f>
        <v>8.777999999999992</v>
      </c>
      <c r="W26" s="41">
        <f>P26-Summary_Tables!$C$28</f>
        <v>5.687000000000012</v>
      </c>
      <c r="X26" s="53">
        <f>Q26-Summary_Tables!$D$28</f>
        <v>5.805000000000007</v>
      </c>
      <c r="Y26" s="41"/>
      <c r="Z26" s="9"/>
      <c r="AA26" s="9"/>
      <c r="AB26" s="9"/>
      <c r="AC26" s="9"/>
      <c r="AD26" s="9"/>
      <c r="AE26" s="9"/>
      <c r="AF26" s="9"/>
      <c r="AG26" s="9"/>
      <c r="AH26" s="1"/>
    </row>
    <row r="27" spans="14:34" ht="12.75">
      <c r="N27" s="8">
        <v>6156</v>
      </c>
      <c r="O27" s="1">
        <v>95.779</v>
      </c>
      <c r="P27" s="1">
        <v>95.582</v>
      </c>
      <c r="Q27" s="68">
        <v>99.289</v>
      </c>
      <c r="R27" s="1"/>
      <c r="S27" s="9"/>
      <c r="T27" s="9"/>
      <c r="U27" s="8">
        <v>6156</v>
      </c>
      <c r="V27" s="41">
        <f>O27-Summary_Tables!$B$28</f>
        <v>8.858999999999995</v>
      </c>
      <c r="W27" s="41">
        <f>P27-Summary_Tables!$C$28</f>
        <v>5.731999999999999</v>
      </c>
      <c r="X27" s="53">
        <f>Q27-Summary_Tables!$D$28</f>
        <v>5.879000000000005</v>
      </c>
      <c r="Y27" s="41"/>
      <c r="Z27" s="9"/>
      <c r="AA27" s="9"/>
      <c r="AB27" s="9"/>
      <c r="AC27" s="9"/>
      <c r="AD27" s="9"/>
      <c r="AE27" s="9"/>
      <c r="AF27" s="9"/>
      <c r="AG27" s="9"/>
      <c r="AH27" s="1"/>
    </row>
    <row r="28" spans="14:34" ht="12.75">
      <c r="N28" s="8">
        <v>6430</v>
      </c>
      <c r="O28" s="1">
        <v>95.842</v>
      </c>
      <c r="P28" s="1">
        <v>95.626</v>
      </c>
      <c r="Q28" s="68">
        <v>99.36</v>
      </c>
      <c r="R28" s="1"/>
      <c r="S28" s="9"/>
      <c r="T28" s="9"/>
      <c r="U28" s="8">
        <v>6430</v>
      </c>
      <c r="V28" s="41">
        <f>O28-Summary_Tables!$B$28</f>
        <v>8.921999999999997</v>
      </c>
      <c r="W28" s="41">
        <f>P28-Summary_Tables!$C$28</f>
        <v>5.7760000000000105</v>
      </c>
      <c r="X28" s="53">
        <f>Q28-Summary_Tables!$D$28</f>
        <v>5.950000000000003</v>
      </c>
      <c r="Y28" s="41"/>
      <c r="Z28" s="9"/>
      <c r="AA28" s="9"/>
      <c r="AB28" s="9"/>
      <c r="AC28" s="9"/>
      <c r="AD28" s="9"/>
      <c r="AE28" s="9"/>
      <c r="AF28" s="9"/>
      <c r="AG28" s="9"/>
      <c r="AH28" s="1"/>
    </row>
    <row r="29" spans="14:34" ht="12.75">
      <c r="N29" s="8">
        <v>6704</v>
      </c>
      <c r="O29" s="1">
        <v>95.901</v>
      </c>
      <c r="P29" s="1">
        <v>95.668</v>
      </c>
      <c r="Q29" s="68">
        <v>99.429</v>
      </c>
      <c r="R29" s="1"/>
      <c r="S29" s="9"/>
      <c r="T29" s="9"/>
      <c r="U29" s="8">
        <v>6704</v>
      </c>
      <c r="V29" s="41">
        <f>O29-Summary_Tables!$B$28</f>
        <v>8.980999999999995</v>
      </c>
      <c r="W29" s="41">
        <f>P29-Summary_Tables!$C$28</f>
        <v>5.818000000000012</v>
      </c>
      <c r="X29" s="53">
        <f>Q29-Summary_Tables!$D$28</f>
        <v>6.0190000000000055</v>
      </c>
      <c r="Y29" s="41"/>
      <c r="Z29" s="9"/>
      <c r="AA29" s="9"/>
      <c r="AB29" s="9"/>
      <c r="AC29" s="9"/>
      <c r="AD29" s="9"/>
      <c r="AE29" s="9"/>
      <c r="AF29" s="9"/>
      <c r="AG29" s="9"/>
      <c r="AH29" s="1"/>
    </row>
    <row r="30" spans="14:34" ht="12.75">
      <c r="N30" s="8">
        <v>6978</v>
      </c>
      <c r="O30" s="1">
        <v>95.959</v>
      </c>
      <c r="P30" s="1">
        <v>95.706</v>
      </c>
      <c r="Q30" s="68">
        <v>99.496</v>
      </c>
      <c r="R30" s="1"/>
      <c r="S30" s="9"/>
      <c r="T30" s="9"/>
      <c r="U30" s="8">
        <v>6978</v>
      </c>
      <c r="V30" s="41">
        <f>O30-Summary_Tables!$B$28</f>
        <v>9.039000000000001</v>
      </c>
      <c r="W30" s="41">
        <f>P30-Summary_Tables!$C$28</f>
        <v>5.856000000000009</v>
      </c>
      <c r="X30" s="53">
        <f>Q30-Summary_Tables!$D$28</f>
        <v>6.0859999999999985</v>
      </c>
      <c r="Y30" s="41"/>
      <c r="Z30" s="9"/>
      <c r="AA30" s="9"/>
      <c r="AB30" s="9"/>
      <c r="AC30" s="9"/>
      <c r="AD30" s="9"/>
      <c r="AE30" s="9"/>
      <c r="AF30" s="9"/>
      <c r="AG30" s="9"/>
      <c r="AH30" s="1"/>
    </row>
    <row r="31" spans="1:34" ht="12.75" customHeight="1">
      <c r="A31" s="13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N31" s="8">
        <v>7252</v>
      </c>
      <c r="O31" s="1">
        <v>96.015</v>
      </c>
      <c r="P31" s="1">
        <v>95.746</v>
      </c>
      <c r="Q31" s="68">
        <v>99.561</v>
      </c>
      <c r="R31" s="1"/>
      <c r="S31" s="9"/>
      <c r="T31" s="9"/>
      <c r="U31" s="8">
        <v>7252</v>
      </c>
      <c r="V31" s="41">
        <f>O31-Summary_Tables!$B$28</f>
        <v>9.094999999999999</v>
      </c>
      <c r="W31" s="41">
        <f>P31-Summary_Tables!$C$28</f>
        <v>5.896000000000001</v>
      </c>
      <c r="X31" s="53">
        <f>Q31-Summary_Tables!$D$28</f>
        <v>6.1510000000000105</v>
      </c>
      <c r="Y31" s="41"/>
      <c r="Z31" s="9"/>
      <c r="AA31" s="9"/>
      <c r="AB31" s="9"/>
      <c r="AC31" s="9"/>
      <c r="AD31" s="9"/>
      <c r="AE31" s="9"/>
      <c r="AF31" s="9"/>
      <c r="AG31" s="9"/>
      <c r="AH31" s="1"/>
    </row>
    <row r="32" spans="14:34" ht="13.5" thickBot="1">
      <c r="N32" s="57">
        <v>7693</v>
      </c>
      <c r="O32" s="51">
        <v>96.103</v>
      </c>
      <c r="P32" s="51">
        <v>95.807</v>
      </c>
      <c r="Q32" s="73">
        <v>99.662</v>
      </c>
      <c r="R32" s="1"/>
      <c r="S32" s="9"/>
      <c r="T32" s="9"/>
      <c r="U32" s="57">
        <v>7693</v>
      </c>
      <c r="V32" s="54">
        <f>O32-Summary_Tables!$B$28</f>
        <v>9.182999999999993</v>
      </c>
      <c r="W32" s="54">
        <f>P32-Summary_Tables!$C$28</f>
        <v>5.957000000000008</v>
      </c>
      <c r="X32" s="55">
        <f>Q32-Summary_Tables!$D$28</f>
        <v>6.2520000000000095</v>
      </c>
      <c r="Y32" s="41"/>
      <c r="Z32" s="9"/>
      <c r="AA32" s="9"/>
      <c r="AB32" s="9"/>
      <c r="AC32" s="9"/>
      <c r="AD32" s="9"/>
      <c r="AE32" s="9"/>
      <c r="AF32" s="9"/>
      <c r="AG32" s="9"/>
      <c r="AH32" s="1"/>
    </row>
    <row r="35" spans="26:27" ht="12.75">
      <c r="Z35" s="29" t="s">
        <v>27</v>
      </c>
      <c r="AA35" s="27"/>
    </row>
    <row r="36" spans="26:27" ht="12.75">
      <c r="Z36" s="27" t="str">
        <f>CONCATENATE("Low WSEL ",Summary_Tables!B14," ","cfs")</f>
        <v>Low WSEL 25.8 cfs</v>
      </c>
      <c r="AA36" s="27"/>
    </row>
    <row r="37" spans="26:27" ht="12.75">
      <c r="Z37" s="27" t="str">
        <f>CONCATENATE("Mid WSEL ",Summary_Tables!B15," ","cfs")</f>
        <v>Mid WSEL 574.3 cfs</v>
      </c>
      <c r="AA37" s="27"/>
    </row>
    <row r="38" spans="26:27" ht="12.75">
      <c r="Z38" s="27" t="str">
        <f>CONCATENATE("High WSEL ",Summary_Tables!B16," ","cfs")</f>
        <v>High WSEL 1939.4 cfs</v>
      </c>
      <c r="AA38" s="27"/>
    </row>
    <row r="64" spans="14:19" ht="12.75">
      <c r="N64" s="14"/>
      <c r="O64" s="14"/>
      <c r="P64" s="11"/>
      <c r="Q64" s="11"/>
      <c r="R64" s="11"/>
      <c r="S64" s="11"/>
    </row>
    <row r="65" spans="14:44" ht="12.75">
      <c r="N65" s="32"/>
      <c r="O65" s="32"/>
      <c r="P65" s="32"/>
      <c r="Q65" s="32"/>
      <c r="R65" s="32"/>
      <c r="S65" s="32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4:44" ht="12.75">
      <c r="N66" s="11"/>
      <c r="O66" s="41"/>
      <c r="P66" s="41"/>
      <c r="Q66" s="41"/>
      <c r="R66" s="41"/>
      <c r="S66" s="41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4:44" ht="12.75">
      <c r="N67" s="42"/>
      <c r="O67" s="41"/>
      <c r="P67" s="41"/>
      <c r="Q67" s="41"/>
      <c r="R67" s="41"/>
      <c r="S67" s="41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4:44" ht="12.75">
      <c r="N68" s="42"/>
      <c r="O68" s="41"/>
      <c r="P68" s="41"/>
      <c r="Q68" s="41"/>
      <c r="R68" s="41"/>
      <c r="S68" s="41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4:44" ht="12.75">
      <c r="N69" s="42"/>
      <c r="O69" s="41"/>
      <c r="P69" s="41"/>
      <c r="Q69" s="41"/>
      <c r="R69" s="41"/>
      <c r="S69" s="4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4:44" ht="12.75">
      <c r="N70" s="42"/>
      <c r="O70" s="41"/>
      <c r="P70" s="41"/>
      <c r="Q70" s="41"/>
      <c r="R70" s="41"/>
      <c r="S70" s="41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4:44" ht="12.75">
      <c r="N71" s="42"/>
      <c r="O71" s="41"/>
      <c r="P71" s="41"/>
      <c r="Q71" s="41"/>
      <c r="R71" s="41"/>
      <c r="S71" s="41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4:44" ht="12.75">
      <c r="N72" s="42"/>
      <c r="O72" s="41"/>
      <c r="P72" s="41"/>
      <c r="Q72" s="41"/>
      <c r="R72" s="41"/>
      <c r="S72" s="41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4:44" ht="12.75">
      <c r="N73" s="42"/>
      <c r="O73" s="41"/>
      <c r="P73" s="41"/>
      <c r="Q73" s="41"/>
      <c r="R73" s="41"/>
      <c r="S73" s="41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4:44" ht="12.75">
      <c r="N74" s="42"/>
      <c r="O74" s="41"/>
      <c r="P74" s="41"/>
      <c r="Q74" s="41"/>
      <c r="R74" s="41"/>
      <c r="S74" s="41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4:44" ht="12.75">
      <c r="N75" s="42"/>
      <c r="O75" s="41"/>
      <c r="P75" s="41"/>
      <c r="Q75" s="41"/>
      <c r="R75" s="41"/>
      <c r="S75" s="41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4:44" ht="12.75">
      <c r="N76" s="42"/>
      <c r="O76" s="41"/>
      <c r="P76" s="41"/>
      <c r="Q76" s="41"/>
      <c r="R76" s="41"/>
      <c r="S76" s="41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4:44" ht="12.75">
      <c r="N77" s="42"/>
      <c r="O77" s="41"/>
      <c r="P77" s="41"/>
      <c r="Q77" s="41"/>
      <c r="R77" s="41"/>
      <c r="S77" s="41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4:44" ht="12.75">
      <c r="N78" s="42"/>
      <c r="O78" s="41"/>
      <c r="P78" s="41"/>
      <c r="Q78" s="41"/>
      <c r="R78" s="41"/>
      <c r="S78" s="41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4:44" ht="12.75">
      <c r="N79" s="42"/>
      <c r="O79" s="41"/>
      <c r="P79" s="41"/>
      <c r="Q79" s="41"/>
      <c r="R79" s="41"/>
      <c r="S79" s="41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4:44" ht="12.75">
      <c r="N80" s="42"/>
      <c r="O80" s="41"/>
      <c r="P80" s="41"/>
      <c r="Q80" s="41"/>
      <c r="R80" s="41"/>
      <c r="S80" s="41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4:44" ht="12.75">
      <c r="N81" s="42"/>
      <c r="O81" s="41"/>
      <c r="P81" s="41"/>
      <c r="Q81" s="41"/>
      <c r="R81" s="41"/>
      <c r="S81" s="41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4:44" ht="12.75">
      <c r="N82" s="42"/>
      <c r="O82" s="41"/>
      <c r="P82" s="41"/>
      <c r="Q82" s="41"/>
      <c r="R82" s="41"/>
      <c r="S82" s="41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4:44" ht="12.75">
      <c r="N83" s="42"/>
      <c r="O83" s="41"/>
      <c r="P83" s="41"/>
      <c r="Q83" s="41"/>
      <c r="R83" s="41"/>
      <c r="S83" s="4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4:44" ht="12.75">
      <c r="N84" s="42"/>
      <c r="O84" s="41"/>
      <c r="P84" s="41"/>
      <c r="Q84" s="41"/>
      <c r="R84" s="41"/>
      <c r="S84" s="4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4:44" ht="12.75">
      <c r="N85" s="42"/>
      <c r="O85" s="41"/>
      <c r="P85" s="41"/>
      <c r="Q85" s="41"/>
      <c r="R85" s="41"/>
      <c r="S85" s="4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4:44" ht="12.75">
      <c r="N86" s="42"/>
      <c r="O86" s="41"/>
      <c r="P86" s="41"/>
      <c r="Q86" s="41"/>
      <c r="R86" s="41"/>
      <c r="S86" s="4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4:44" ht="12.75">
      <c r="N87" s="42"/>
      <c r="O87" s="41"/>
      <c r="P87" s="41"/>
      <c r="Q87" s="41"/>
      <c r="R87" s="41"/>
      <c r="S87" s="41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4:44" ht="12.75">
      <c r="N88" s="42"/>
      <c r="O88" s="41"/>
      <c r="P88" s="41"/>
      <c r="Q88" s="41"/>
      <c r="R88" s="41"/>
      <c r="S88" s="4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4:44" ht="12.75">
      <c r="N89" s="42"/>
      <c r="O89" s="41"/>
      <c r="P89" s="41"/>
      <c r="Q89" s="41"/>
      <c r="R89" s="41"/>
      <c r="S89" s="41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4:44" ht="12.75">
      <c r="N90" s="42"/>
      <c r="O90" s="41"/>
      <c r="P90" s="41"/>
      <c r="Q90" s="41"/>
      <c r="R90" s="41"/>
      <c r="S90" s="4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4:44" ht="12.75">
      <c r="N91" s="42"/>
      <c r="O91" s="41"/>
      <c r="P91" s="41"/>
      <c r="Q91" s="41"/>
      <c r="R91" s="41"/>
      <c r="S91" s="41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4:44" ht="12.75">
      <c r="N92" s="42"/>
      <c r="O92" s="41"/>
      <c r="P92" s="41"/>
      <c r="Q92" s="41"/>
      <c r="R92" s="41"/>
      <c r="S92" s="4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4:44" ht="12.75">
      <c r="N93" s="42"/>
      <c r="O93" s="41"/>
      <c r="P93" s="41"/>
      <c r="Q93" s="41"/>
      <c r="R93" s="41"/>
      <c r="S93" s="4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4:44" ht="12.75">
      <c r="N94" s="42"/>
      <c r="O94" s="41"/>
      <c r="P94" s="41"/>
      <c r="Q94" s="41"/>
      <c r="R94" s="41"/>
      <c r="S94" s="41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4:44" ht="12.75">
      <c r="N95" s="11"/>
      <c r="O95" s="41"/>
      <c r="P95" s="41"/>
      <c r="Q95" s="41"/>
      <c r="R95" s="41"/>
      <c r="S95" s="4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4:44" ht="12.75">
      <c r="N96" s="11"/>
      <c r="O96" s="11"/>
      <c r="P96" s="11"/>
      <c r="Q96" s="11"/>
      <c r="R96" s="11"/>
      <c r="S96" s="1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4:44" ht="12.75">
      <c r="N97" s="11"/>
      <c r="O97" s="11"/>
      <c r="P97" s="11"/>
      <c r="Q97" s="11"/>
      <c r="R97" s="11"/>
      <c r="S97" s="1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4:44" ht="12.75">
      <c r="N98" s="11"/>
      <c r="O98" s="11"/>
      <c r="P98" s="11"/>
      <c r="Q98" s="11"/>
      <c r="R98" s="11"/>
      <c r="S98" s="1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4:44" ht="12.75">
      <c r="N99" s="11"/>
      <c r="O99" s="11"/>
      <c r="P99" s="11"/>
      <c r="Q99" s="11"/>
      <c r="R99" s="11"/>
      <c r="S99" s="1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3:AA62"/>
  <sheetViews>
    <sheetView zoomScale="70" zoomScaleNormal="70" workbookViewId="0" topLeftCell="A1">
      <selection activeCell="N39" sqref="N39"/>
    </sheetView>
  </sheetViews>
  <sheetFormatPr defaultColWidth="9.140625" defaultRowHeight="12.75"/>
  <sheetData>
    <row r="3" ht="12.75">
      <c r="N3" s="5" t="s">
        <v>27</v>
      </c>
    </row>
    <row r="4" ht="12.75">
      <c r="N4" t="str">
        <f>CONCATENATE(Summary_Tables!B16," cfs WSEL")</f>
        <v>1939.4 cfs WSEL</v>
      </c>
    </row>
    <row r="5" ht="12.75">
      <c r="N5" t="str">
        <f>CONCATENATE(Summary_Tables!B15," cfs WSEL")</f>
        <v>574.3 cfs WSEL</v>
      </c>
    </row>
    <row r="6" ht="12.75">
      <c r="N6" t="str">
        <f>CONCATENATE(Summary_Tables!B14," cfs WSEL")</f>
        <v>25.8 cfs WSEL</v>
      </c>
    </row>
    <row r="62" ht="12.75">
      <c r="AA62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J56"/>
  <sheetViews>
    <sheetView zoomScale="85" zoomScaleNormal="85" workbookViewId="0" topLeftCell="A1">
      <selection activeCell="AF47" sqref="AF4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6" ht="12.75" customHeight="1">
      <c r="A2" s="1"/>
      <c r="C2" s="43"/>
      <c r="D2" s="27">
        <f>MIN(C14:C104)</f>
        <v>1.9</v>
      </c>
      <c r="E2" s="65">
        <f>Stage_QPlots!$O$3</f>
        <v>88.3</v>
      </c>
      <c r="F2" s="65">
        <f>Stage_QPlots!$O$4</f>
        <v>88.638</v>
      </c>
      <c r="G2" s="65">
        <f>Stage_QPlots!$O$5</f>
        <v>89.682</v>
      </c>
      <c r="H2" s="65">
        <f>Stage_QPlots!$O$6</f>
        <v>90.24</v>
      </c>
      <c r="I2" s="65">
        <f>Stage_QPlots!$O$7</f>
        <v>90.71</v>
      </c>
      <c r="J2" s="65">
        <f>Stage_QPlots!$O$8</f>
        <v>91.182</v>
      </c>
      <c r="K2" s="65">
        <f>Stage_QPlots!$O$9</f>
        <v>91.617</v>
      </c>
      <c r="L2" s="65">
        <f>Stage_QPlots!$O$10</f>
        <v>91.98</v>
      </c>
      <c r="M2" s="65">
        <f>Stage_QPlots!$O$11</f>
        <v>92.308</v>
      </c>
      <c r="N2" s="65">
        <f>Stage_QPlots!$O$12</f>
        <v>92.53</v>
      </c>
      <c r="O2" s="65">
        <f>Stage_QPlots!$O$13</f>
        <v>92.736</v>
      </c>
      <c r="P2" s="65">
        <f>Stage_QPlots!$O$14</f>
        <v>92.928</v>
      </c>
      <c r="Q2" s="65">
        <f>Stage_QPlots!$O$15</f>
        <v>93.109</v>
      </c>
      <c r="R2" s="65">
        <f>Stage_QPlots!$O$16</f>
        <v>93.283</v>
      </c>
      <c r="S2" s="65">
        <f>Stage_QPlots!$O$17</f>
        <v>93.35</v>
      </c>
      <c r="T2" s="65">
        <f>Stage_QPlots!$O$18</f>
        <v>93.517</v>
      </c>
      <c r="U2" s="65">
        <f>Stage_QPlots!$O$19</f>
        <v>93.677</v>
      </c>
      <c r="V2" s="65">
        <f>Stage_QPlots!$O$20</f>
        <v>93.829</v>
      </c>
      <c r="W2" s="65">
        <f>Stage_QPlots!$O$21</f>
        <v>93.974</v>
      </c>
      <c r="X2" s="65">
        <f>Stage_QPlots!$O$22</f>
        <v>94.114</v>
      </c>
      <c r="Y2" s="65">
        <f>Stage_QPlots!$O$23</f>
        <v>94.248</v>
      </c>
      <c r="Z2" s="65">
        <f>Stage_QPlots!$O$24</f>
        <v>94.377</v>
      </c>
      <c r="AA2" s="65">
        <f>Stage_QPlots!$O$25</f>
        <v>95.614</v>
      </c>
      <c r="AB2" s="65">
        <f>Stage_QPlots!$O$26</f>
        <v>95.698</v>
      </c>
      <c r="AC2" s="65">
        <f>Stage_QPlots!$O$27</f>
        <v>95.779</v>
      </c>
      <c r="AD2" s="65">
        <f>Stage_QPlots!$O$28</f>
        <v>95.842</v>
      </c>
      <c r="AE2" s="65">
        <f>Stage_QPlots!$O$29</f>
        <v>95.901</v>
      </c>
      <c r="AF2" s="65">
        <f>Stage_QPlots!$O$30</f>
        <v>95.959</v>
      </c>
      <c r="AG2" s="65">
        <f>Stage_QPlots!$O$31</f>
        <v>96.015</v>
      </c>
      <c r="AH2" s="65">
        <f>Stage_QPlots!$O$32</f>
        <v>96.103</v>
      </c>
      <c r="AI2" s="27">
        <f>Summary_Tables!B28</f>
        <v>86.92</v>
      </c>
      <c r="AJ2" s="27"/>
    </row>
    <row r="3" spans="1:36" ht="12.75">
      <c r="A3" s="1"/>
      <c r="C3" s="43"/>
      <c r="D3" s="27">
        <f>MAX(C14:C104)</f>
        <v>195.7</v>
      </c>
      <c r="E3" s="65">
        <f>Stage_QPlots!$O$3</f>
        <v>88.3</v>
      </c>
      <c r="F3" s="65">
        <f>Stage_QPlots!$O$4</f>
        <v>88.638</v>
      </c>
      <c r="G3" s="65">
        <f>Stage_QPlots!$O$5</f>
        <v>89.682</v>
      </c>
      <c r="H3" s="65">
        <f>Stage_QPlots!$O$6</f>
        <v>90.24</v>
      </c>
      <c r="I3" s="65">
        <f>Stage_QPlots!$O$7</f>
        <v>90.71</v>
      </c>
      <c r="J3" s="65">
        <f>Stage_QPlots!$O$8</f>
        <v>91.182</v>
      </c>
      <c r="K3" s="65">
        <f>Stage_QPlots!$O$9</f>
        <v>91.617</v>
      </c>
      <c r="L3" s="65">
        <f>Stage_QPlots!$O$10</f>
        <v>91.98</v>
      </c>
      <c r="M3" s="65">
        <f>Stage_QPlots!$O$11</f>
        <v>92.308</v>
      </c>
      <c r="N3" s="65">
        <f>Stage_QPlots!$O$12</f>
        <v>92.53</v>
      </c>
      <c r="O3" s="65">
        <f>Stage_QPlots!$O$13</f>
        <v>92.736</v>
      </c>
      <c r="P3" s="65">
        <f>Stage_QPlots!$O$14</f>
        <v>92.928</v>
      </c>
      <c r="Q3" s="65">
        <f>Stage_QPlots!$O$15</f>
        <v>93.109</v>
      </c>
      <c r="R3" s="65">
        <f>Stage_QPlots!$O$16</f>
        <v>93.283</v>
      </c>
      <c r="S3" s="65">
        <f>Stage_QPlots!$O$17</f>
        <v>93.35</v>
      </c>
      <c r="T3" s="65">
        <f>Stage_QPlots!$O$18</f>
        <v>93.517</v>
      </c>
      <c r="U3" s="65">
        <f>Stage_QPlots!$O$19</f>
        <v>93.677</v>
      </c>
      <c r="V3" s="65">
        <f>Stage_QPlots!$O$20</f>
        <v>93.829</v>
      </c>
      <c r="W3" s="65">
        <f>Stage_QPlots!$O$21</f>
        <v>93.974</v>
      </c>
      <c r="X3" s="65">
        <f>Stage_QPlots!$O$22</f>
        <v>94.114</v>
      </c>
      <c r="Y3" s="65">
        <f>Stage_QPlots!$O$23</f>
        <v>94.248</v>
      </c>
      <c r="Z3" s="65">
        <f>Stage_QPlots!$O$24</f>
        <v>94.377</v>
      </c>
      <c r="AA3" s="65">
        <f>Stage_QPlots!$O$25</f>
        <v>95.614</v>
      </c>
      <c r="AB3" s="65">
        <f>Stage_QPlots!$O$26</f>
        <v>95.698</v>
      </c>
      <c r="AC3" s="65">
        <f>Stage_QPlots!$O$27</f>
        <v>95.779</v>
      </c>
      <c r="AD3" s="65">
        <f>Stage_QPlots!$O$28</f>
        <v>95.842</v>
      </c>
      <c r="AE3" s="65">
        <f>Stage_QPlots!$O$29</f>
        <v>95.901</v>
      </c>
      <c r="AF3" s="65">
        <f>Stage_QPlots!$O$30</f>
        <v>95.959</v>
      </c>
      <c r="AG3" s="65">
        <f>Stage_QPlots!$O$31</f>
        <v>96.015</v>
      </c>
      <c r="AH3" s="65">
        <f>Stage_QPlots!$O$32</f>
        <v>96.103</v>
      </c>
      <c r="AI3" s="27">
        <f>Summary_Tables!B28</f>
        <v>86.92</v>
      </c>
      <c r="AJ3" s="27"/>
    </row>
    <row r="4" spans="1:35" ht="12.75">
      <c r="A4" s="1"/>
      <c r="C4" s="109" t="s">
        <v>38</v>
      </c>
      <c r="D4" s="4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1"/>
      <c r="C5" s="109"/>
      <c r="D5" s="45" t="s">
        <v>40</v>
      </c>
      <c r="E5">
        <v>9</v>
      </c>
      <c r="F5">
        <v>11</v>
      </c>
      <c r="G5">
        <v>15</v>
      </c>
      <c r="H5">
        <v>16</v>
      </c>
      <c r="I5">
        <v>17</v>
      </c>
      <c r="J5">
        <v>17</v>
      </c>
      <c r="K5">
        <v>17</v>
      </c>
      <c r="L5">
        <v>17</v>
      </c>
      <c r="M5">
        <v>17</v>
      </c>
      <c r="N5">
        <v>17</v>
      </c>
      <c r="O5">
        <v>17</v>
      </c>
      <c r="P5">
        <v>17</v>
      </c>
      <c r="Q5">
        <v>17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24</v>
      </c>
      <c r="AB5">
        <v>24</v>
      </c>
      <c r="AC5">
        <v>24</v>
      </c>
      <c r="AD5">
        <v>25</v>
      </c>
      <c r="AE5">
        <v>25</v>
      </c>
      <c r="AF5">
        <v>25</v>
      </c>
      <c r="AG5">
        <v>25</v>
      </c>
      <c r="AH5">
        <v>25</v>
      </c>
      <c r="AI5" s="27"/>
    </row>
    <row r="6" spans="1:35" ht="12.75">
      <c r="A6" s="1"/>
      <c r="C6" s="109"/>
      <c r="D6" s="45" t="s">
        <v>41</v>
      </c>
      <c r="E6">
        <v>35.86</v>
      </c>
      <c r="F6">
        <v>40.89</v>
      </c>
      <c r="G6">
        <v>50.25</v>
      </c>
      <c r="H6">
        <v>53.33</v>
      </c>
      <c r="I6">
        <v>54.84</v>
      </c>
      <c r="J6">
        <v>56.07</v>
      </c>
      <c r="K6">
        <v>57.2</v>
      </c>
      <c r="L6">
        <v>58.14</v>
      </c>
      <c r="M6">
        <v>59</v>
      </c>
      <c r="N6">
        <v>59.57</v>
      </c>
      <c r="O6">
        <v>60.11</v>
      </c>
      <c r="P6">
        <v>60.61</v>
      </c>
      <c r="Q6">
        <v>61.08</v>
      </c>
      <c r="R6">
        <v>61.63</v>
      </c>
      <c r="S6">
        <v>61.92</v>
      </c>
      <c r="T6">
        <v>62.63</v>
      </c>
      <c r="U6">
        <v>63.32</v>
      </c>
      <c r="V6">
        <v>63.96</v>
      </c>
      <c r="W6">
        <v>64.58</v>
      </c>
      <c r="X6">
        <v>65.18</v>
      </c>
      <c r="Y6">
        <v>65.75</v>
      </c>
      <c r="Z6">
        <v>66.3</v>
      </c>
      <c r="AA6">
        <v>140.22</v>
      </c>
      <c r="AB6">
        <v>142.31</v>
      </c>
      <c r="AC6">
        <v>144.33</v>
      </c>
      <c r="AD6">
        <v>144.76</v>
      </c>
      <c r="AE6">
        <v>144.94</v>
      </c>
      <c r="AF6">
        <v>145.13</v>
      </c>
      <c r="AG6">
        <v>145.3</v>
      </c>
      <c r="AH6">
        <v>145.58</v>
      </c>
      <c r="AI6" s="27"/>
    </row>
    <row r="7" spans="1:35" ht="12.75">
      <c r="A7" s="1"/>
      <c r="C7" s="109"/>
      <c r="D7" s="45" t="s">
        <v>42</v>
      </c>
      <c r="E7">
        <v>25.31</v>
      </c>
      <c r="F7">
        <v>38.06</v>
      </c>
      <c r="G7">
        <v>84.74</v>
      </c>
      <c r="H7">
        <v>112.51</v>
      </c>
      <c r="I7">
        <v>136.84</v>
      </c>
      <c r="J7">
        <v>161.63</v>
      </c>
      <c r="K7">
        <v>184.84</v>
      </c>
      <c r="L7">
        <v>204.4</v>
      </c>
      <c r="M7">
        <v>222.24</v>
      </c>
      <c r="N7">
        <v>234.42</v>
      </c>
      <c r="O7">
        <v>245.79</v>
      </c>
      <c r="P7">
        <v>256.44</v>
      </c>
      <c r="Q7">
        <v>266.53</v>
      </c>
      <c r="R7">
        <v>276.29</v>
      </c>
      <c r="S7">
        <v>280.13</v>
      </c>
      <c r="T7">
        <v>289.63</v>
      </c>
      <c r="U7">
        <v>298.83</v>
      </c>
      <c r="V7">
        <v>307.66</v>
      </c>
      <c r="W7">
        <v>316.15</v>
      </c>
      <c r="X7">
        <v>324.43</v>
      </c>
      <c r="Y7">
        <v>332.43</v>
      </c>
      <c r="Z7">
        <v>340.18</v>
      </c>
      <c r="AA7">
        <v>467.75</v>
      </c>
      <c r="AB7">
        <v>479</v>
      </c>
      <c r="AC7">
        <v>490</v>
      </c>
      <c r="AD7">
        <v>498.64</v>
      </c>
      <c r="AE7">
        <v>506.74</v>
      </c>
      <c r="AF7">
        <v>514.7</v>
      </c>
      <c r="AG7">
        <v>522.4</v>
      </c>
      <c r="AH7">
        <v>534.51</v>
      </c>
      <c r="AI7" s="27"/>
    </row>
    <row r="8" spans="1:35" ht="12.75">
      <c r="A8" s="1"/>
      <c r="C8" s="109"/>
      <c r="D8" s="46" t="s">
        <v>43</v>
      </c>
      <c r="E8">
        <v>35.39</v>
      </c>
      <c r="F8">
        <v>40.11</v>
      </c>
      <c r="G8">
        <v>48.38</v>
      </c>
      <c r="H8">
        <v>51.13</v>
      </c>
      <c r="I8">
        <v>52.19</v>
      </c>
      <c r="J8">
        <v>52.93</v>
      </c>
      <c r="K8">
        <v>53.61</v>
      </c>
      <c r="L8">
        <v>54.18</v>
      </c>
      <c r="M8">
        <v>54.7</v>
      </c>
      <c r="N8">
        <v>55.04</v>
      </c>
      <c r="O8">
        <v>55.37</v>
      </c>
      <c r="P8">
        <v>55.67</v>
      </c>
      <c r="Q8">
        <v>55.95</v>
      </c>
      <c r="R8">
        <v>56.36</v>
      </c>
      <c r="S8">
        <v>56.61</v>
      </c>
      <c r="T8">
        <v>57.23</v>
      </c>
      <c r="U8">
        <v>57.82</v>
      </c>
      <c r="V8">
        <v>58.38</v>
      </c>
      <c r="W8">
        <v>58.91</v>
      </c>
      <c r="X8">
        <v>59.43</v>
      </c>
      <c r="Y8">
        <v>59.93</v>
      </c>
      <c r="Z8">
        <v>60.4</v>
      </c>
      <c r="AA8">
        <v>133.01</v>
      </c>
      <c r="AB8">
        <v>134.99</v>
      </c>
      <c r="AC8">
        <v>136.9</v>
      </c>
      <c r="AD8">
        <v>137.26</v>
      </c>
      <c r="AE8">
        <v>137.37</v>
      </c>
      <c r="AF8">
        <v>137.48</v>
      </c>
      <c r="AG8">
        <v>137.59</v>
      </c>
      <c r="AH8">
        <v>137.75</v>
      </c>
      <c r="AI8" s="27"/>
    </row>
    <row r="9" spans="1:35" ht="12.75">
      <c r="A9" s="1"/>
      <c r="C9" s="109"/>
      <c r="D9" s="46" t="s">
        <v>44</v>
      </c>
      <c r="E9">
        <v>0.71</v>
      </c>
      <c r="F9">
        <v>0.93</v>
      </c>
      <c r="G9">
        <v>1.69</v>
      </c>
      <c r="H9">
        <v>2.11</v>
      </c>
      <c r="I9">
        <v>2.5</v>
      </c>
      <c r="J9">
        <v>2.88</v>
      </c>
      <c r="K9">
        <v>3.23</v>
      </c>
      <c r="L9">
        <v>3.52</v>
      </c>
      <c r="M9">
        <v>3.77</v>
      </c>
      <c r="N9">
        <v>3.94</v>
      </c>
      <c r="O9">
        <v>4.09</v>
      </c>
      <c r="P9">
        <v>4.23</v>
      </c>
      <c r="Q9">
        <v>4.36</v>
      </c>
      <c r="R9">
        <v>4.48</v>
      </c>
      <c r="S9">
        <v>4.52</v>
      </c>
      <c r="T9">
        <v>4.62</v>
      </c>
      <c r="U9">
        <v>4.72</v>
      </c>
      <c r="V9">
        <v>4.81</v>
      </c>
      <c r="W9">
        <v>4.9</v>
      </c>
      <c r="X9">
        <v>4.98</v>
      </c>
      <c r="Y9">
        <v>5.06</v>
      </c>
      <c r="Z9">
        <v>5.13</v>
      </c>
      <c r="AA9">
        <v>3.34</v>
      </c>
      <c r="AB9">
        <v>3.37</v>
      </c>
      <c r="AC9">
        <v>3.4</v>
      </c>
      <c r="AD9">
        <v>3.44</v>
      </c>
      <c r="AE9">
        <v>3.5</v>
      </c>
      <c r="AF9">
        <v>3.55</v>
      </c>
      <c r="AG9">
        <v>3.6</v>
      </c>
      <c r="AH9">
        <v>3.67</v>
      </c>
      <c r="AI9" s="27"/>
    </row>
    <row r="10" spans="1:35" ht="12.75">
      <c r="A10" s="1"/>
      <c r="C10" s="109"/>
      <c r="D10" s="46" t="s">
        <v>45</v>
      </c>
      <c r="E10">
        <v>0.72</v>
      </c>
      <c r="F10">
        <v>0.95</v>
      </c>
      <c r="G10">
        <v>1.75</v>
      </c>
      <c r="H10">
        <v>2.2</v>
      </c>
      <c r="I10">
        <v>2.62</v>
      </c>
      <c r="J10">
        <v>3.05</v>
      </c>
      <c r="K10">
        <v>3.45</v>
      </c>
      <c r="L10">
        <v>3.77</v>
      </c>
      <c r="M10">
        <v>4.06</v>
      </c>
      <c r="N10">
        <v>4.26</v>
      </c>
      <c r="O10">
        <v>4.44</v>
      </c>
      <c r="P10">
        <v>4.61</v>
      </c>
      <c r="Q10">
        <v>4.76</v>
      </c>
      <c r="R10">
        <v>4.9</v>
      </c>
      <c r="S10">
        <v>4.95</v>
      </c>
      <c r="T10">
        <v>5.06</v>
      </c>
      <c r="U10">
        <v>5.17</v>
      </c>
      <c r="V10">
        <v>5.27</v>
      </c>
      <c r="W10">
        <v>5.37</v>
      </c>
      <c r="X10">
        <v>5.46</v>
      </c>
      <c r="Y10">
        <v>5.55</v>
      </c>
      <c r="Z10">
        <v>5.63</v>
      </c>
      <c r="AA10">
        <v>3.52</v>
      </c>
      <c r="AB10">
        <v>3.55</v>
      </c>
      <c r="AC10">
        <v>3.58</v>
      </c>
      <c r="AD10">
        <v>3.63</v>
      </c>
      <c r="AE10">
        <v>3.69</v>
      </c>
      <c r="AF10">
        <v>3.74</v>
      </c>
      <c r="AG10">
        <v>3.8</v>
      </c>
      <c r="AH10">
        <v>3.88</v>
      </c>
      <c r="AI10" s="27"/>
    </row>
    <row r="11" spans="1:35" ht="12.75">
      <c r="A11" s="1"/>
      <c r="C11" s="47"/>
      <c r="D11" s="46"/>
      <c r="E11" s="28"/>
      <c r="F11" s="28"/>
      <c r="G11" s="28"/>
      <c r="H11" s="28"/>
      <c r="I11" s="28"/>
      <c r="J11" s="28"/>
      <c r="K11" s="28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1"/>
      <c r="W11" s="11"/>
      <c r="X11" s="11"/>
      <c r="Y11" s="11"/>
      <c r="Z11" s="11"/>
      <c r="AA11" s="11"/>
      <c r="AB11" s="11"/>
      <c r="AC11" s="27"/>
      <c r="AD11" s="27"/>
      <c r="AE11" s="27"/>
      <c r="AF11" s="27"/>
      <c r="AG11" s="27"/>
      <c r="AH11" s="27"/>
      <c r="AI11" s="27"/>
    </row>
    <row r="12" spans="1:21" ht="12.75">
      <c r="A12" s="1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1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1"/>
      <c r="B14" s="50"/>
      <c r="C14" s="30">
        <v>1.9</v>
      </c>
      <c r="D14" s="27">
        <v>100</v>
      </c>
      <c r="E14" s="25">
        <f aca="true" t="shared" si="0" ref="E14:N23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aca="true" t="shared" si="1" ref="O14:X23">IF(O$2&lt;$D14,"",O$2-$D14)</f>
      </c>
      <c r="P14" s="25">
        <f t="shared" si="1"/>
      </c>
      <c r="Q14" s="25">
        <f t="shared" si="1"/>
      </c>
      <c r="R14" s="25">
        <f t="shared" si="1"/>
      </c>
      <c r="S14" s="25">
        <f t="shared" si="1"/>
      </c>
      <c r="T14" s="25">
        <f t="shared" si="1"/>
      </c>
      <c r="U14" s="25">
        <f t="shared" si="1"/>
      </c>
      <c r="V14" s="25">
        <f t="shared" si="1"/>
      </c>
      <c r="W14" s="25">
        <f t="shared" si="1"/>
      </c>
      <c r="X14" s="25">
        <f t="shared" si="1"/>
      </c>
      <c r="Y14" s="25">
        <f aca="true" t="shared" si="2" ref="Y14:AH23">IF(Y$2&lt;$D14,"",Y$2-$D14)</f>
      </c>
      <c r="Z14" s="25">
        <f t="shared" si="2"/>
      </c>
      <c r="AA14" s="25">
        <f t="shared" si="2"/>
      </c>
      <c r="AB14" s="25">
        <f t="shared" si="2"/>
      </c>
      <c r="AC14" s="25">
        <f t="shared" si="2"/>
      </c>
      <c r="AD14" s="25">
        <f t="shared" si="2"/>
      </c>
      <c r="AE14" s="25">
        <f t="shared" si="2"/>
      </c>
      <c r="AF14" s="25">
        <f t="shared" si="2"/>
      </c>
      <c r="AG14" s="25">
        <f t="shared" si="2"/>
      </c>
      <c r="AH14" s="25">
        <f t="shared" si="2"/>
      </c>
    </row>
    <row r="15" spans="1:34" ht="12.75">
      <c r="A15" s="1"/>
      <c r="C15" s="27">
        <v>2</v>
      </c>
      <c r="D15" s="27">
        <v>94.62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1"/>
      </c>
      <c r="P15" s="25">
        <f t="shared" si="1"/>
      </c>
      <c r="Q15" s="25">
        <f t="shared" si="1"/>
      </c>
      <c r="R15" s="25">
        <f t="shared" si="1"/>
      </c>
      <c r="S15" s="25">
        <f t="shared" si="1"/>
      </c>
      <c r="T15" s="25">
        <f t="shared" si="1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2"/>
      </c>
      <c r="Z15" s="25">
        <f t="shared" si="2"/>
      </c>
      <c r="AA15" s="25">
        <f t="shared" si="2"/>
        <v>0.9939999999999998</v>
      </c>
      <c r="AB15" s="25">
        <f t="shared" si="2"/>
        <v>1.0779999999999887</v>
      </c>
      <c r="AC15" s="25">
        <f t="shared" si="2"/>
        <v>1.1589999999999918</v>
      </c>
      <c r="AD15" s="25">
        <f t="shared" si="2"/>
        <v>1.2219999999999942</v>
      </c>
      <c r="AE15" s="25">
        <f t="shared" si="2"/>
        <v>1.2809999999999917</v>
      </c>
      <c r="AF15" s="25">
        <f t="shared" si="2"/>
        <v>1.3389999999999986</v>
      </c>
      <c r="AG15" s="25">
        <f t="shared" si="2"/>
        <v>1.394999999999996</v>
      </c>
      <c r="AH15" s="25">
        <f t="shared" si="2"/>
        <v>1.4829999999999899</v>
      </c>
    </row>
    <row r="16" spans="1:34" ht="12.75">
      <c r="A16" s="1"/>
      <c r="C16" s="27">
        <v>5.6</v>
      </c>
      <c r="D16" s="27">
        <v>93.22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1"/>
      </c>
      <c r="P16" s="25">
        <f t="shared" si="1"/>
      </c>
      <c r="Q16" s="25">
        <f t="shared" si="1"/>
      </c>
      <c r="R16" s="25">
        <f t="shared" si="1"/>
        <v>0.06300000000000239</v>
      </c>
      <c r="S16" s="25">
        <f t="shared" si="1"/>
        <v>0.12999999999999545</v>
      </c>
      <c r="T16" s="25">
        <f t="shared" si="1"/>
        <v>0.29699999999999704</v>
      </c>
      <c r="U16" s="25">
        <f t="shared" si="1"/>
        <v>0.45700000000000784</v>
      </c>
      <c r="V16" s="25">
        <f t="shared" si="1"/>
        <v>0.6089999999999947</v>
      </c>
      <c r="W16" s="25">
        <f t="shared" si="1"/>
        <v>0.7540000000000049</v>
      </c>
      <c r="X16" s="25">
        <f t="shared" si="1"/>
        <v>0.8940000000000055</v>
      </c>
      <c r="Y16" s="25">
        <f t="shared" si="2"/>
        <v>1.0280000000000058</v>
      </c>
      <c r="Z16" s="25">
        <f t="shared" si="2"/>
        <v>1.1569999999999965</v>
      </c>
      <c r="AA16" s="25">
        <f t="shared" si="2"/>
        <v>2.3940000000000055</v>
      </c>
      <c r="AB16" s="25">
        <f t="shared" si="2"/>
        <v>2.4779999999999944</v>
      </c>
      <c r="AC16" s="25">
        <f t="shared" si="2"/>
        <v>2.5589999999999975</v>
      </c>
      <c r="AD16" s="25">
        <f t="shared" si="2"/>
        <v>2.622</v>
      </c>
      <c r="AE16" s="25">
        <f t="shared" si="2"/>
        <v>2.6809999999999974</v>
      </c>
      <c r="AF16" s="25">
        <f t="shared" si="2"/>
        <v>2.7390000000000043</v>
      </c>
      <c r="AG16" s="25">
        <f t="shared" si="2"/>
        <v>2.7950000000000017</v>
      </c>
      <c r="AH16" s="25">
        <f t="shared" si="2"/>
        <v>2.8829999999999956</v>
      </c>
    </row>
    <row r="17" spans="1:34" ht="12.75">
      <c r="A17" s="1"/>
      <c r="C17" s="27">
        <v>7</v>
      </c>
      <c r="D17" s="27">
        <v>90.07</v>
      </c>
      <c r="E17" s="25">
        <f t="shared" si="0"/>
      </c>
      <c r="F17" s="25">
        <f t="shared" si="0"/>
      </c>
      <c r="G17" s="25">
        <f t="shared" si="0"/>
      </c>
      <c r="H17" s="25">
        <f t="shared" si="0"/>
        <v>0.1700000000000017</v>
      </c>
      <c r="I17" s="25">
        <f t="shared" si="0"/>
        <v>0.6400000000000006</v>
      </c>
      <c r="J17" s="25">
        <f t="shared" si="0"/>
        <v>1.112000000000009</v>
      </c>
      <c r="K17" s="25">
        <f t="shared" si="0"/>
        <v>1.5470000000000113</v>
      </c>
      <c r="L17" s="25">
        <f t="shared" si="0"/>
        <v>1.9100000000000108</v>
      </c>
      <c r="M17" s="25">
        <f t="shared" si="0"/>
        <v>2.2380000000000138</v>
      </c>
      <c r="N17" s="25">
        <f t="shared" si="0"/>
        <v>2.460000000000008</v>
      </c>
      <c r="O17" s="25">
        <f t="shared" si="1"/>
        <v>2.666000000000011</v>
      </c>
      <c r="P17" s="25">
        <f t="shared" si="1"/>
        <v>2.858000000000004</v>
      </c>
      <c r="Q17" s="25">
        <f t="shared" si="1"/>
        <v>3.0390000000000015</v>
      </c>
      <c r="R17" s="25">
        <f t="shared" si="1"/>
        <v>3.213000000000008</v>
      </c>
      <c r="S17" s="25">
        <f t="shared" si="1"/>
        <v>3.280000000000001</v>
      </c>
      <c r="T17" s="25">
        <f t="shared" si="1"/>
        <v>3.4470000000000027</v>
      </c>
      <c r="U17" s="25">
        <f t="shared" si="1"/>
        <v>3.6070000000000135</v>
      </c>
      <c r="V17" s="25">
        <f t="shared" si="1"/>
        <v>3.7590000000000003</v>
      </c>
      <c r="W17" s="25">
        <f t="shared" si="1"/>
        <v>3.9040000000000106</v>
      </c>
      <c r="X17" s="25">
        <f t="shared" si="1"/>
        <v>4.044000000000011</v>
      </c>
      <c r="Y17" s="25">
        <f t="shared" si="2"/>
        <v>4.1780000000000115</v>
      </c>
      <c r="Z17" s="25">
        <f t="shared" si="2"/>
        <v>4.307000000000002</v>
      </c>
      <c r="AA17" s="25">
        <f t="shared" si="2"/>
        <v>5.544000000000011</v>
      </c>
      <c r="AB17" s="25">
        <f t="shared" si="2"/>
        <v>5.628</v>
      </c>
      <c r="AC17" s="25">
        <f t="shared" si="2"/>
        <v>5.709000000000003</v>
      </c>
      <c r="AD17" s="25">
        <f t="shared" si="2"/>
        <v>5.772000000000006</v>
      </c>
      <c r="AE17" s="25">
        <f t="shared" si="2"/>
        <v>5.831000000000003</v>
      </c>
      <c r="AF17" s="25">
        <f t="shared" si="2"/>
        <v>5.88900000000001</v>
      </c>
      <c r="AG17" s="25">
        <f t="shared" si="2"/>
        <v>5.945000000000007</v>
      </c>
      <c r="AH17" s="25">
        <f t="shared" si="2"/>
        <v>6.033000000000001</v>
      </c>
    </row>
    <row r="18" spans="1:34" ht="12.75">
      <c r="A18" s="1"/>
      <c r="C18" s="27">
        <v>8</v>
      </c>
      <c r="D18" s="27">
        <v>89.19</v>
      </c>
      <c r="E18" s="25">
        <f t="shared" si="0"/>
      </c>
      <c r="F18" s="25">
        <f t="shared" si="0"/>
      </c>
      <c r="G18" s="25">
        <f t="shared" si="0"/>
        <v>0.49200000000000443</v>
      </c>
      <c r="H18" s="25">
        <f t="shared" si="0"/>
        <v>1.0499999999999972</v>
      </c>
      <c r="I18" s="25">
        <f t="shared" si="0"/>
        <v>1.519999999999996</v>
      </c>
      <c r="J18" s="25">
        <f t="shared" si="0"/>
        <v>1.9920000000000044</v>
      </c>
      <c r="K18" s="25">
        <f t="shared" si="0"/>
        <v>2.4270000000000067</v>
      </c>
      <c r="L18" s="25">
        <f t="shared" si="0"/>
        <v>2.7900000000000063</v>
      </c>
      <c r="M18" s="25">
        <f t="shared" si="0"/>
        <v>3.118000000000009</v>
      </c>
      <c r="N18" s="25">
        <f t="shared" si="0"/>
        <v>3.3400000000000034</v>
      </c>
      <c r="O18" s="25">
        <f t="shared" si="1"/>
        <v>3.5460000000000065</v>
      </c>
      <c r="P18" s="25">
        <f t="shared" si="1"/>
        <v>3.7379999999999995</v>
      </c>
      <c r="Q18" s="25">
        <f t="shared" si="1"/>
        <v>3.918999999999997</v>
      </c>
      <c r="R18" s="25">
        <f t="shared" si="1"/>
        <v>4.0930000000000035</v>
      </c>
      <c r="S18" s="25">
        <f t="shared" si="1"/>
        <v>4.159999999999997</v>
      </c>
      <c r="T18" s="25">
        <f t="shared" si="1"/>
        <v>4.326999999999998</v>
      </c>
      <c r="U18" s="25">
        <f t="shared" si="1"/>
        <v>4.487000000000009</v>
      </c>
      <c r="V18" s="25">
        <f t="shared" si="1"/>
        <v>4.638999999999996</v>
      </c>
      <c r="W18" s="25">
        <f t="shared" si="1"/>
        <v>4.784000000000006</v>
      </c>
      <c r="X18" s="25">
        <f t="shared" si="1"/>
        <v>4.924000000000007</v>
      </c>
      <c r="Y18" s="25">
        <f t="shared" si="2"/>
        <v>5.058000000000007</v>
      </c>
      <c r="Z18" s="25">
        <f t="shared" si="2"/>
        <v>5.186999999999998</v>
      </c>
      <c r="AA18" s="25">
        <f t="shared" si="2"/>
        <v>6.424000000000007</v>
      </c>
      <c r="AB18" s="25">
        <f t="shared" si="2"/>
        <v>6.507999999999996</v>
      </c>
      <c r="AC18" s="25">
        <f t="shared" si="2"/>
        <v>6.588999999999999</v>
      </c>
      <c r="AD18" s="25">
        <f t="shared" si="2"/>
        <v>6.652000000000001</v>
      </c>
      <c r="AE18" s="25">
        <f t="shared" si="2"/>
        <v>6.7109999999999985</v>
      </c>
      <c r="AF18" s="25">
        <f t="shared" si="2"/>
        <v>6.7690000000000055</v>
      </c>
      <c r="AG18" s="25">
        <f t="shared" si="2"/>
        <v>6.825000000000003</v>
      </c>
      <c r="AH18" s="25">
        <f t="shared" si="2"/>
        <v>6.912999999999997</v>
      </c>
    </row>
    <row r="19" spans="1:34" ht="12.75">
      <c r="A19" s="1"/>
      <c r="C19" s="27">
        <v>10.8</v>
      </c>
      <c r="D19" s="27">
        <v>88.65</v>
      </c>
      <c r="E19" s="25">
        <f t="shared" si="0"/>
      </c>
      <c r="F19" s="25">
        <f t="shared" si="0"/>
      </c>
      <c r="G19" s="25">
        <f t="shared" si="0"/>
        <v>1.0319999999999965</v>
      </c>
      <c r="H19" s="25">
        <f t="shared" si="0"/>
        <v>1.5899999999999892</v>
      </c>
      <c r="I19" s="25">
        <f t="shared" si="0"/>
        <v>2.059999999999988</v>
      </c>
      <c r="J19" s="25">
        <f t="shared" si="0"/>
        <v>2.5319999999999965</v>
      </c>
      <c r="K19" s="25">
        <f t="shared" si="0"/>
        <v>2.9669999999999987</v>
      </c>
      <c r="L19" s="25">
        <f t="shared" si="0"/>
        <v>3.3299999999999983</v>
      </c>
      <c r="M19" s="25">
        <f t="shared" si="0"/>
        <v>3.6580000000000013</v>
      </c>
      <c r="N19" s="25">
        <f t="shared" si="0"/>
        <v>3.8799999999999955</v>
      </c>
      <c r="O19" s="25">
        <f t="shared" si="1"/>
        <v>4.0859999999999985</v>
      </c>
      <c r="P19" s="25">
        <f t="shared" si="1"/>
        <v>4.277999999999992</v>
      </c>
      <c r="Q19" s="25">
        <f t="shared" si="1"/>
        <v>4.458999999999989</v>
      </c>
      <c r="R19" s="25">
        <f t="shared" si="1"/>
        <v>4.632999999999996</v>
      </c>
      <c r="S19" s="25">
        <f t="shared" si="1"/>
        <v>4.699999999999989</v>
      </c>
      <c r="T19" s="25">
        <f t="shared" si="1"/>
        <v>4.86699999999999</v>
      </c>
      <c r="U19" s="25">
        <f t="shared" si="1"/>
        <v>5.027000000000001</v>
      </c>
      <c r="V19" s="25">
        <f t="shared" si="1"/>
        <v>5.178999999999988</v>
      </c>
      <c r="W19" s="25">
        <f t="shared" si="1"/>
        <v>5.323999999999998</v>
      </c>
      <c r="X19" s="25">
        <f t="shared" si="1"/>
        <v>5.463999999999999</v>
      </c>
      <c r="Y19" s="25">
        <f t="shared" si="2"/>
        <v>5.597999999999999</v>
      </c>
      <c r="Z19" s="25">
        <f t="shared" si="2"/>
        <v>5.72699999999999</v>
      </c>
      <c r="AA19" s="25">
        <f t="shared" si="2"/>
        <v>6.963999999999999</v>
      </c>
      <c r="AB19" s="25">
        <f t="shared" si="2"/>
        <v>7.047999999999988</v>
      </c>
      <c r="AC19" s="25">
        <f t="shared" si="2"/>
        <v>7.128999999999991</v>
      </c>
      <c r="AD19" s="25">
        <f t="shared" si="2"/>
        <v>7.191999999999993</v>
      </c>
      <c r="AE19" s="25">
        <f t="shared" si="2"/>
        <v>7.250999999999991</v>
      </c>
      <c r="AF19" s="25">
        <f t="shared" si="2"/>
        <v>7.3089999999999975</v>
      </c>
      <c r="AG19" s="25">
        <f t="shared" si="2"/>
        <v>7.364999999999995</v>
      </c>
      <c r="AH19" s="25">
        <f t="shared" si="2"/>
        <v>7.452999999999989</v>
      </c>
    </row>
    <row r="20" spans="1:34" ht="12.75">
      <c r="A20" s="1"/>
      <c r="C20" s="27">
        <v>12.7</v>
      </c>
      <c r="D20" s="27">
        <v>88.36</v>
      </c>
      <c r="E20" s="25">
        <f t="shared" si="0"/>
      </c>
      <c r="F20" s="25">
        <f t="shared" si="0"/>
        <v>0.2780000000000058</v>
      </c>
      <c r="G20" s="25">
        <f t="shared" si="0"/>
        <v>1.3220000000000027</v>
      </c>
      <c r="H20" s="25">
        <f t="shared" si="0"/>
        <v>1.8799999999999955</v>
      </c>
      <c r="I20" s="25">
        <f t="shared" si="0"/>
        <v>2.3499999999999943</v>
      </c>
      <c r="J20" s="25">
        <f t="shared" si="0"/>
        <v>2.8220000000000027</v>
      </c>
      <c r="K20" s="25">
        <f t="shared" si="0"/>
        <v>3.257000000000005</v>
      </c>
      <c r="L20" s="25">
        <f t="shared" si="0"/>
        <v>3.6200000000000045</v>
      </c>
      <c r="M20" s="25">
        <f t="shared" si="0"/>
        <v>3.9480000000000075</v>
      </c>
      <c r="N20" s="25">
        <f t="shared" si="0"/>
        <v>4.170000000000002</v>
      </c>
      <c r="O20" s="25">
        <f t="shared" si="1"/>
        <v>4.376000000000005</v>
      </c>
      <c r="P20" s="25">
        <f t="shared" si="1"/>
        <v>4.567999999999998</v>
      </c>
      <c r="Q20" s="25">
        <f t="shared" si="1"/>
        <v>4.748999999999995</v>
      </c>
      <c r="R20" s="25">
        <f t="shared" si="1"/>
        <v>4.923000000000002</v>
      </c>
      <c r="S20" s="25">
        <f t="shared" si="1"/>
        <v>4.989999999999995</v>
      </c>
      <c r="T20" s="25">
        <f t="shared" si="1"/>
        <v>5.1569999999999965</v>
      </c>
      <c r="U20" s="25">
        <f t="shared" si="1"/>
        <v>5.317000000000007</v>
      </c>
      <c r="V20" s="25">
        <f t="shared" si="1"/>
        <v>5.468999999999994</v>
      </c>
      <c r="W20" s="25">
        <f t="shared" si="1"/>
        <v>5.614000000000004</v>
      </c>
      <c r="X20" s="25">
        <f t="shared" si="1"/>
        <v>5.754000000000005</v>
      </c>
      <c r="Y20" s="25">
        <f t="shared" si="2"/>
        <v>5.888000000000005</v>
      </c>
      <c r="Z20" s="25">
        <f t="shared" si="2"/>
        <v>6.016999999999996</v>
      </c>
      <c r="AA20" s="25">
        <f t="shared" si="2"/>
        <v>7.254000000000005</v>
      </c>
      <c r="AB20" s="25">
        <f t="shared" si="2"/>
        <v>7.337999999999994</v>
      </c>
      <c r="AC20" s="25">
        <f t="shared" si="2"/>
        <v>7.418999999999997</v>
      </c>
      <c r="AD20" s="25">
        <f t="shared" si="2"/>
        <v>7.481999999999999</v>
      </c>
      <c r="AE20" s="25">
        <f t="shared" si="2"/>
        <v>7.540999999999997</v>
      </c>
      <c r="AF20" s="25">
        <f t="shared" si="2"/>
        <v>7.599000000000004</v>
      </c>
      <c r="AG20" s="25">
        <f t="shared" si="2"/>
        <v>7.655000000000001</v>
      </c>
      <c r="AH20" s="25">
        <f t="shared" si="2"/>
        <v>7.742999999999995</v>
      </c>
    </row>
    <row r="21" spans="1:34" ht="12.75">
      <c r="A21" s="1"/>
      <c r="C21" s="27">
        <v>18.3</v>
      </c>
      <c r="D21" s="27">
        <v>87.44</v>
      </c>
      <c r="E21" s="25">
        <f t="shared" si="0"/>
        <v>0.8599999999999994</v>
      </c>
      <c r="F21" s="25">
        <f t="shared" si="0"/>
        <v>1.1980000000000075</v>
      </c>
      <c r="G21" s="25">
        <f t="shared" si="0"/>
        <v>2.2420000000000044</v>
      </c>
      <c r="H21" s="25">
        <f t="shared" si="0"/>
        <v>2.799999999999997</v>
      </c>
      <c r="I21" s="25">
        <f t="shared" si="0"/>
        <v>3.269999999999996</v>
      </c>
      <c r="J21" s="25">
        <f t="shared" si="0"/>
        <v>3.7420000000000044</v>
      </c>
      <c r="K21" s="25">
        <f t="shared" si="0"/>
        <v>4.177000000000007</v>
      </c>
      <c r="L21" s="25">
        <f t="shared" si="0"/>
        <v>4.540000000000006</v>
      </c>
      <c r="M21" s="25">
        <f t="shared" si="0"/>
        <v>4.868000000000009</v>
      </c>
      <c r="N21" s="25">
        <f t="shared" si="0"/>
        <v>5.090000000000003</v>
      </c>
      <c r="O21" s="25">
        <f t="shared" si="1"/>
        <v>5.2960000000000065</v>
      </c>
      <c r="P21" s="25">
        <f t="shared" si="1"/>
        <v>5.4879999999999995</v>
      </c>
      <c r="Q21" s="25">
        <f t="shared" si="1"/>
        <v>5.668999999999997</v>
      </c>
      <c r="R21" s="25">
        <f t="shared" si="1"/>
        <v>5.8430000000000035</v>
      </c>
      <c r="S21" s="25">
        <f t="shared" si="1"/>
        <v>5.909999999999997</v>
      </c>
      <c r="T21" s="25">
        <f t="shared" si="1"/>
        <v>6.076999999999998</v>
      </c>
      <c r="U21" s="25">
        <f t="shared" si="1"/>
        <v>6.237000000000009</v>
      </c>
      <c r="V21" s="25">
        <f t="shared" si="1"/>
        <v>6.388999999999996</v>
      </c>
      <c r="W21" s="25">
        <f t="shared" si="1"/>
        <v>6.534000000000006</v>
      </c>
      <c r="X21" s="25">
        <f t="shared" si="1"/>
        <v>6.674000000000007</v>
      </c>
      <c r="Y21" s="25">
        <f t="shared" si="2"/>
        <v>6.808000000000007</v>
      </c>
      <c r="Z21" s="25">
        <f t="shared" si="2"/>
        <v>6.936999999999998</v>
      </c>
      <c r="AA21" s="25">
        <f t="shared" si="2"/>
        <v>8.174000000000007</v>
      </c>
      <c r="AB21" s="25">
        <f t="shared" si="2"/>
        <v>8.257999999999996</v>
      </c>
      <c r="AC21" s="25">
        <f t="shared" si="2"/>
        <v>8.338999999999999</v>
      </c>
      <c r="AD21" s="25">
        <f t="shared" si="2"/>
        <v>8.402000000000001</v>
      </c>
      <c r="AE21" s="25">
        <f t="shared" si="2"/>
        <v>8.460999999999999</v>
      </c>
      <c r="AF21" s="25">
        <f t="shared" si="2"/>
        <v>8.519000000000005</v>
      </c>
      <c r="AG21" s="25">
        <f t="shared" si="2"/>
        <v>8.575000000000003</v>
      </c>
      <c r="AH21" s="25">
        <f t="shared" si="2"/>
        <v>8.662999999999997</v>
      </c>
    </row>
    <row r="22" spans="1:34" ht="12.75">
      <c r="A22" s="1"/>
      <c r="C22" s="27">
        <v>22</v>
      </c>
      <c r="D22" s="27">
        <v>86.92</v>
      </c>
      <c r="E22" s="25">
        <f t="shared" si="0"/>
        <v>1.3799999999999955</v>
      </c>
      <c r="F22" s="25">
        <f t="shared" si="0"/>
        <v>1.7180000000000035</v>
      </c>
      <c r="G22" s="25">
        <f t="shared" si="0"/>
        <v>2.7620000000000005</v>
      </c>
      <c r="H22" s="25">
        <f t="shared" si="0"/>
        <v>3.319999999999993</v>
      </c>
      <c r="I22" s="25">
        <f t="shared" si="0"/>
        <v>3.789999999999992</v>
      </c>
      <c r="J22" s="25">
        <f t="shared" si="0"/>
        <v>4.2620000000000005</v>
      </c>
      <c r="K22" s="25">
        <f t="shared" si="0"/>
        <v>4.697000000000003</v>
      </c>
      <c r="L22" s="25">
        <f t="shared" si="0"/>
        <v>5.060000000000002</v>
      </c>
      <c r="M22" s="25">
        <f t="shared" si="0"/>
        <v>5.388000000000005</v>
      </c>
      <c r="N22" s="25">
        <f t="shared" si="0"/>
        <v>5.609999999999999</v>
      </c>
      <c r="O22" s="25">
        <f t="shared" si="1"/>
        <v>5.8160000000000025</v>
      </c>
      <c r="P22" s="25">
        <f t="shared" si="1"/>
        <v>6.007999999999996</v>
      </c>
      <c r="Q22" s="25">
        <f t="shared" si="1"/>
        <v>6.188999999999993</v>
      </c>
      <c r="R22" s="25">
        <f t="shared" si="1"/>
        <v>6.3629999999999995</v>
      </c>
      <c r="S22" s="25">
        <f t="shared" si="1"/>
        <v>6.429999999999993</v>
      </c>
      <c r="T22" s="25">
        <f t="shared" si="1"/>
        <v>6.596999999999994</v>
      </c>
      <c r="U22" s="25">
        <f t="shared" si="1"/>
        <v>6.757000000000005</v>
      </c>
      <c r="V22" s="25">
        <f t="shared" si="1"/>
        <v>6.908999999999992</v>
      </c>
      <c r="W22" s="25">
        <f t="shared" si="1"/>
        <v>7.054000000000002</v>
      </c>
      <c r="X22" s="25">
        <f t="shared" si="1"/>
        <v>7.194000000000003</v>
      </c>
      <c r="Y22" s="25">
        <f t="shared" si="2"/>
        <v>7.328000000000003</v>
      </c>
      <c r="Z22" s="25">
        <f t="shared" si="2"/>
        <v>7.456999999999994</v>
      </c>
      <c r="AA22" s="25">
        <f t="shared" si="2"/>
        <v>8.694000000000003</v>
      </c>
      <c r="AB22" s="25">
        <f t="shared" si="2"/>
        <v>8.777999999999992</v>
      </c>
      <c r="AC22" s="25">
        <f t="shared" si="2"/>
        <v>8.858999999999995</v>
      </c>
      <c r="AD22" s="25">
        <f t="shared" si="2"/>
        <v>8.921999999999997</v>
      </c>
      <c r="AE22" s="25">
        <f t="shared" si="2"/>
        <v>8.980999999999995</v>
      </c>
      <c r="AF22" s="25">
        <f t="shared" si="2"/>
        <v>9.039000000000001</v>
      </c>
      <c r="AG22" s="25">
        <f t="shared" si="2"/>
        <v>9.094999999999999</v>
      </c>
      <c r="AH22" s="25">
        <f t="shared" si="2"/>
        <v>9.182999999999993</v>
      </c>
    </row>
    <row r="23" spans="1:34" ht="12.75">
      <c r="A23" s="1"/>
      <c r="C23" s="27">
        <v>25.2</v>
      </c>
      <c r="D23" s="27">
        <v>87.14</v>
      </c>
      <c r="E23" s="25">
        <f t="shared" si="0"/>
        <v>1.1599999999999966</v>
      </c>
      <c r="F23" s="25">
        <f t="shared" si="0"/>
        <v>1.4980000000000047</v>
      </c>
      <c r="G23" s="25">
        <f t="shared" si="0"/>
        <v>2.5420000000000016</v>
      </c>
      <c r="H23" s="25">
        <f t="shared" si="0"/>
        <v>3.0999999999999943</v>
      </c>
      <c r="I23" s="25">
        <f t="shared" si="0"/>
        <v>3.569999999999993</v>
      </c>
      <c r="J23" s="25">
        <f t="shared" si="0"/>
        <v>4.042000000000002</v>
      </c>
      <c r="K23" s="25">
        <f t="shared" si="0"/>
        <v>4.477000000000004</v>
      </c>
      <c r="L23" s="25">
        <f t="shared" si="0"/>
        <v>4.840000000000003</v>
      </c>
      <c r="M23" s="25">
        <f t="shared" si="0"/>
        <v>5.168000000000006</v>
      </c>
      <c r="N23" s="25">
        <f t="shared" si="0"/>
        <v>5.390000000000001</v>
      </c>
      <c r="O23" s="25">
        <f t="shared" si="1"/>
        <v>5.596000000000004</v>
      </c>
      <c r="P23" s="25">
        <f t="shared" si="1"/>
        <v>5.787999999999997</v>
      </c>
      <c r="Q23" s="25">
        <f t="shared" si="1"/>
        <v>5.968999999999994</v>
      </c>
      <c r="R23" s="25">
        <f t="shared" si="1"/>
        <v>6.143000000000001</v>
      </c>
      <c r="S23" s="25">
        <f t="shared" si="1"/>
        <v>6.209999999999994</v>
      </c>
      <c r="T23" s="25">
        <f t="shared" si="1"/>
        <v>6.376999999999995</v>
      </c>
      <c r="U23" s="25">
        <f t="shared" si="1"/>
        <v>6.537000000000006</v>
      </c>
      <c r="V23" s="25">
        <f t="shared" si="1"/>
        <v>6.688999999999993</v>
      </c>
      <c r="W23" s="25">
        <f t="shared" si="1"/>
        <v>6.834000000000003</v>
      </c>
      <c r="X23" s="25">
        <f t="shared" si="1"/>
        <v>6.974000000000004</v>
      </c>
      <c r="Y23" s="25">
        <f t="shared" si="2"/>
        <v>7.108000000000004</v>
      </c>
      <c r="Z23" s="25">
        <f t="shared" si="2"/>
        <v>7.236999999999995</v>
      </c>
      <c r="AA23" s="25">
        <f t="shared" si="2"/>
        <v>8.474000000000004</v>
      </c>
      <c r="AB23" s="25">
        <f t="shared" si="2"/>
        <v>8.557999999999993</v>
      </c>
      <c r="AC23" s="25">
        <f t="shared" si="2"/>
        <v>8.638999999999996</v>
      </c>
      <c r="AD23" s="25">
        <f t="shared" si="2"/>
        <v>8.701999999999998</v>
      </c>
      <c r="AE23" s="25">
        <f t="shared" si="2"/>
        <v>8.760999999999996</v>
      </c>
      <c r="AF23" s="25">
        <f t="shared" si="2"/>
        <v>8.819000000000003</v>
      </c>
      <c r="AG23" s="25">
        <f t="shared" si="2"/>
        <v>8.875</v>
      </c>
      <c r="AH23" s="25">
        <f t="shared" si="2"/>
        <v>8.962999999999994</v>
      </c>
    </row>
    <row r="24" spans="1:34" ht="12.75">
      <c r="A24" s="1"/>
      <c r="C24" s="27">
        <v>28</v>
      </c>
      <c r="D24" s="27">
        <v>86.96</v>
      </c>
      <c r="E24" s="25">
        <f aca="true" t="shared" si="3" ref="E24:N39">IF(E$2&lt;$D24,"",E$2-$D24)</f>
        <v>1.3400000000000034</v>
      </c>
      <c r="F24" s="25">
        <f t="shared" si="3"/>
        <v>1.6780000000000115</v>
      </c>
      <c r="G24" s="25">
        <f t="shared" si="3"/>
        <v>2.7220000000000084</v>
      </c>
      <c r="H24" s="25">
        <f t="shared" si="3"/>
        <v>3.280000000000001</v>
      </c>
      <c r="I24" s="25">
        <f t="shared" si="3"/>
        <v>3.75</v>
      </c>
      <c r="J24" s="25">
        <f t="shared" si="3"/>
        <v>4.222000000000008</v>
      </c>
      <c r="K24" s="25">
        <f t="shared" si="3"/>
        <v>4.657000000000011</v>
      </c>
      <c r="L24" s="25">
        <f t="shared" si="3"/>
        <v>5.02000000000001</v>
      </c>
      <c r="M24" s="25">
        <f t="shared" si="3"/>
        <v>5.348000000000013</v>
      </c>
      <c r="N24" s="25">
        <f t="shared" si="3"/>
        <v>5.570000000000007</v>
      </c>
      <c r="O24" s="25">
        <f aca="true" t="shared" si="4" ref="O24:X39">IF(O$2&lt;$D24,"",O$2-$D24)</f>
        <v>5.7760000000000105</v>
      </c>
      <c r="P24" s="25">
        <f t="shared" si="4"/>
        <v>5.9680000000000035</v>
      </c>
      <c r="Q24" s="25">
        <f t="shared" si="4"/>
        <v>6.149000000000001</v>
      </c>
      <c r="R24" s="25">
        <f t="shared" si="4"/>
        <v>6.3230000000000075</v>
      </c>
      <c r="S24" s="25">
        <f t="shared" si="4"/>
        <v>6.390000000000001</v>
      </c>
      <c r="T24" s="25">
        <f t="shared" si="4"/>
        <v>6.557000000000002</v>
      </c>
      <c r="U24" s="25">
        <f t="shared" si="4"/>
        <v>6.717000000000013</v>
      </c>
      <c r="V24" s="25">
        <f t="shared" si="4"/>
        <v>6.869</v>
      </c>
      <c r="W24" s="25">
        <f t="shared" si="4"/>
        <v>7.01400000000001</v>
      </c>
      <c r="X24" s="25">
        <f t="shared" si="4"/>
        <v>7.154000000000011</v>
      </c>
      <c r="Y24" s="25">
        <f aca="true" t="shared" si="5" ref="Y24:AH39">IF(Y$2&lt;$D24,"",Y$2-$D24)</f>
        <v>7.288000000000011</v>
      </c>
      <c r="Z24" s="25">
        <f t="shared" si="5"/>
        <v>7.417000000000002</v>
      </c>
      <c r="AA24" s="25">
        <f t="shared" si="5"/>
        <v>8.65400000000001</v>
      </c>
      <c r="AB24" s="25">
        <f t="shared" si="5"/>
        <v>8.738</v>
      </c>
      <c r="AC24" s="25">
        <f t="shared" si="5"/>
        <v>8.819000000000003</v>
      </c>
      <c r="AD24" s="25">
        <f t="shared" si="5"/>
        <v>8.882000000000005</v>
      </c>
      <c r="AE24" s="25">
        <f t="shared" si="5"/>
        <v>8.941000000000003</v>
      </c>
      <c r="AF24" s="25">
        <f t="shared" si="5"/>
        <v>8.99900000000001</v>
      </c>
      <c r="AG24" s="25">
        <f t="shared" si="5"/>
        <v>9.055000000000007</v>
      </c>
      <c r="AH24" s="25">
        <f t="shared" si="5"/>
        <v>9.143</v>
      </c>
    </row>
    <row r="25" spans="1:34" ht="12.75">
      <c r="A25" s="1"/>
      <c r="C25" s="27">
        <v>35</v>
      </c>
      <c r="D25" s="27">
        <v>88.21</v>
      </c>
      <c r="E25" s="25">
        <f t="shared" si="3"/>
        <v>0.09000000000000341</v>
      </c>
      <c r="F25" s="25">
        <f t="shared" si="3"/>
        <v>0.4280000000000115</v>
      </c>
      <c r="G25" s="25">
        <f t="shared" si="3"/>
        <v>1.4720000000000084</v>
      </c>
      <c r="H25" s="25">
        <f t="shared" si="3"/>
        <v>2.030000000000001</v>
      </c>
      <c r="I25" s="25">
        <f t="shared" si="3"/>
        <v>2.5</v>
      </c>
      <c r="J25" s="25">
        <f t="shared" si="3"/>
        <v>2.9720000000000084</v>
      </c>
      <c r="K25" s="25">
        <f t="shared" si="3"/>
        <v>3.4070000000000107</v>
      </c>
      <c r="L25" s="25">
        <f t="shared" si="3"/>
        <v>3.7700000000000102</v>
      </c>
      <c r="M25" s="25">
        <f t="shared" si="3"/>
        <v>4.098000000000013</v>
      </c>
      <c r="N25" s="25">
        <f t="shared" si="3"/>
        <v>4.320000000000007</v>
      </c>
      <c r="O25" s="25">
        <f t="shared" si="4"/>
        <v>4.5260000000000105</v>
      </c>
      <c r="P25" s="25">
        <f t="shared" si="4"/>
        <v>4.7180000000000035</v>
      </c>
      <c r="Q25" s="25">
        <f t="shared" si="4"/>
        <v>4.899000000000001</v>
      </c>
      <c r="R25" s="25">
        <f t="shared" si="4"/>
        <v>5.0730000000000075</v>
      </c>
      <c r="S25" s="25">
        <f t="shared" si="4"/>
        <v>5.140000000000001</v>
      </c>
      <c r="T25" s="25">
        <f t="shared" si="4"/>
        <v>5.307000000000002</v>
      </c>
      <c r="U25" s="25">
        <f t="shared" si="4"/>
        <v>5.467000000000013</v>
      </c>
      <c r="V25" s="25">
        <f t="shared" si="4"/>
        <v>5.619</v>
      </c>
      <c r="W25" s="25">
        <f t="shared" si="4"/>
        <v>5.76400000000001</v>
      </c>
      <c r="X25" s="25">
        <f t="shared" si="4"/>
        <v>5.904000000000011</v>
      </c>
      <c r="Y25" s="25">
        <f t="shared" si="5"/>
        <v>6.038000000000011</v>
      </c>
      <c r="Z25" s="25">
        <f t="shared" si="5"/>
        <v>6.167000000000002</v>
      </c>
      <c r="AA25" s="25">
        <f t="shared" si="5"/>
        <v>7.404000000000011</v>
      </c>
      <c r="AB25" s="25">
        <f t="shared" si="5"/>
        <v>7.4879999999999995</v>
      </c>
      <c r="AC25" s="25">
        <f t="shared" si="5"/>
        <v>7.569000000000003</v>
      </c>
      <c r="AD25" s="25">
        <f t="shared" si="5"/>
        <v>7.632000000000005</v>
      </c>
      <c r="AE25" s="25">
        <f t="shared" si="5"/>
        <v>7.6910000000000025</v>
      </c>
      <c r="AF25" s="25">
        <f t="shared" si="5"/>
        <v>7.749000000000009</v>
      </c>
      <c r="AG25" s="25">
        <f t="shared" si="5"/>
        <v>7.805000000000007</v>
      </c>
      <c r="AH25" s="25">
        <f t="shared" si="5"/>
        <v>7.893000000000001</v>
      </c>
    </row>
    <row r="26" spans="1:34" ht="12.75">
      <c r="A26" s="1"/>
      <c r="C26" s="27">
        <v>37.7</v>
      </c>
      <c r="D26" s="27">
        <v>89.43</v>
      </c>
      <c r="E26" s="25">
        <f t="shared" si="3"/>
      </c>
      <c r="F26" s="25">
        <f t="shared" si="3"/>
      </c>
      <c r="G26" s="25">
        <f t="shared" si="3"/>
        <v>0.25199999999999534</v>
      </c>
      <c r="H26" s="25">
        <f t="shared" si="3"/>
        <v>0.8099999999999881</v>
      </c>
      <c r="I26" s="25">
        <f t="shared" si="3"/>
        <v>1.279999999999987</v>
      </c>
      <c r="J26" s="25">
        <f t="shared" si="3"/>
        <v>1.7519999999999953</v>
      </c>
      <c r="K26" s="25">
        <f t="shared" si="3"/>
        <v>2.1869999999999976</v>
      </c>
      <c r="L26" s="25">
        <f t="shared" si="3"/>
        <v>2.549999999999997</v>
      </c>
      <c r="M26" s="25">
        <f t="shared" si="3"/>
        <v>2.878</v>
      </c>
      <c r="N26" s="25">
        <f t="shared" si="3"/>
        <v>3.0999999999999943</v>
      </c>
      <c r="O26" s="25">
        <f t="shared" si="4"/>
        <v>3.3059999999999974</v>
      </c>
      <c r="P26" s="25">
        <f t="shared" si="4"/>
        <v>3.4979999999999905</v>
      </c>
      <c r="Q26" s="25">
        <f t="shared" si="4"/>
        <v>3.678999999999988</v>
      </c>
      <c r="R26" s="25">
        <f t="shared" si="4"/>
        <v>3.8529999999999944</v>
      </c>
      <c r="S26" s="25">
        <f t="shared" si="4"/>
        <v>3.9199999999999875</v>
      </c>
      <c r="T26" s="25">
        <f t="shared" si="4"/>
        <v>4.086999999999989</v>
      </c>
      <c r="U26" s="25">
        <f t="shared" si="4"/>
        <v>4.247</v>
      </c>
      <c r="V26" s="25">
        <f t="shared" si="4"/>
        <v>4.398999999999987</v>
      </c>
      <c r="W26" s="25">
        <f t="shared" si="4"/>
        <v>4.543999999999997</v>
      </c>
      <c r="X26" s="25">
        <f t="shared" si="4"/>
        <v>4.6839999999999975</v>
      </c>
      <c r="Y26" s="25">
        <f t="shared" si="5"/>
        <v>4.817999999999998</v>
      </c>
      <c r="Z26" s="25">
        <f t="shared" si="5"/>
        <v>4.9469999999999885</v>
      </c>
      <c r="AA26" s="25">
        <f t="shared" si="5"/>
        <v>6.1839999999999975</v>
      </c>
      <c r="AB26" s="25">
        <f t="shared" si="5"/>
        <v>6.2679999999999865</v>
      </c>
      <c r="AC26" s="25">
        <f t="shared" si="5"/>
        <v>6.3489999999999895</v>
      </c>
      <c r="AD26" s="25">
        <f t="shared" si="5"/>
        <v>6.411999999999992</v>
      </c>
      <c r="AE26" s="25">
        <f t="shared" si="5"/>
        <v>6.470999999999989</v>
      </c>
      <c r="AF26" s="25">
        <f t="shared" si="5"/>
        <v>6.528999999999996</v>
      </c>
      <c r="AG26" s="25">
        <f t="shared" si="5"/>
        <v>6.584999999999994</v>
      </c>
      <c r="AH26" s="25">
        <f t="shared" si="5"/>
        <v>6.672999999999988</v>
      </c>
    </row>
    <row r="27" spans="1:34" ht="12.75">
      <c r="A27" s="1"/>
      <c r="C27" s="27">
        <v>38.7</v>
      </c>
      <c r="D27" s="27">
        <v>88.04</v>
      </c>
      <c r="E27" s="25">
        <f t="shared" si="3"/>
        <v>0.2599999999999909</v>
      </c>
      <c r="F27" s="25">
        <f t="shared" si="3"/>
        <v>0.597999999999999</v>
      </c>
      <c r="G27" s="25">
        <f t="shared" si="3"/>
        <v>1.641999999999996</v>
      </c>
      <c r="H27" s="25">
        <f t="shared" si="3"/>
        <v>2.1999999999999886</v>
      </c>
      <c r="I27" s="25">
        <f t="shared" si="3"/>
        <v>2.6699999999999875</v>
      </c>
      <c r="J27" s="25">
        <f t="shared" si="3"/>
        <v>3.141999999999996</v>
      </c>
      <c r="K27" s="25">
        <f t="shared" si="3"/>
        <v>3.576999999999998</v>
      </c>
      <c r="L27" s="25">
        <f t="shared" si="3"/>
        <v>3.9399999999999977</v>
      </c>
      <c r="M27" s="25">
        <f t="shared" si="3"/>
        <v>4.268000000000001</v>
      </c>
      <c r="N27" s="25">
        <f t="shared" si="3"/>
        <v>4.489999999999995</v>
      </c>
      <c r="O27" s="25">
        <f t="shared" si="4"/>
        <v>4.695999999999998</v>
      </c>
      <c r="P27" s="25">
        <f t="shared" si="4"/>
        <v>4.887999999999991</v>
      </c>
      <c r="Q27" s="25">
        <f t="shared" si="4"/>
        <v>5.068999999999988</v>
      </c>
      <c r="R27" s="25">
        <f t="shared" si="4"/>
        <v>5.242999999999995</v>
      </c>
      <c r="S27" s="25">
        <f t="shared" si="4"/>
        <v>5.309999999999988</v>
      </c>
      <c r="T27" s="25">
        <f t="shared" si="4"/>
        <v>5.47699999999999</v>
      </c>
      <c r="U27" s="25">
        <f t="shared" si="4"/>
        <v>5.6370000000000005</v>
      </c>
      <c r="V27" s="25">
        <f t="shared" si="4"/>
        <v>5.788999999999987</v>
      </c>
      <c r="W27" s="25">
        <f t="shared" si="4"/>
        <v>5.9339999999999975</v>
      </c>
      <c r="X27" s="25">
        <f t="shared" si="4"/>
        <v>6.073999999999998</v>
      </c>
      <c r="Y27" s="25">
        <f t="shared" si="5"/>
        <v>6.207999999999998</v>
      </c>
      <c r="Z27" s="25">
        <f t="shared" si="5"/>
        <v>6.336999999999989</v>
      </c>
      <c r="AA27" s="25">
        <f t="shared" si="5"/>
        <v>7.573999999999998</v>
      </c>
      <c r="AB27" s="25">
        <f t="shared" si="5"/>
        <v>7.657999999999987</v>
      </c>
      <c r="AC27" s="25">
        <f t="shared" si="5"/>
        <v>7.73899999999999</v>
      </c>
      <c r="AD27" s="25">
        <f t="shared" si="5"/>
        <v>7.8019999999999925</v>
      </c>
      <c r="AE27" s="25">
        <f t="shared" si="5"/>
        <v>7.86099999999999</v>
      </c>
      <c r="AF27" s="25">
        <f t="shared" si="5"/>
        <v>7.918999999999997</v>
      </c>
      <c r="AG27" s="25">
        <f t="shared" si="5"/>
        <v>7.974999999999994</v>
      </c>
      <c r="AH27" s="25">
        <f t="shared" si="5"/>
        <v>8.062999999999988</v>
      </c>
    </row>
    <row r="28" spans="1:34" ht="12.75">
      <c r="A28" s="1"/>
      <c r="C28" s="27">
        <v>41.5</v>
      </c>
      <c r="D28" s="27">
        <v>87.94</v>
      </c>
      <c r="E28" s="25">
        <f t="shared" si="3"/>
        <v>0.35999999999999943</v>
      </c>
      <c r="F28" s="25">
        <f t="shared" si="3"/>
        <v>0.6980000000000075</v>
      </c>
      <c r="G28" s="25">
        <f t="shared" si="3"/>
        <v>1.7420000000000044</v>
      </c>
      <c r="H28" s="25">
        <f t="shared" si="3"/>
        <v>2.299999999999997</v>
      </c>
      <c r="I28" s="25">
        <f t="shared" si="3"/>
        <v>2.769999999999996</v>
      </c>
      <c r="J28" s="25">
        <f t="shared" si="3"/>
        <v>3.2420000000000044</v>
      </c>
      <c r="K28" s="25">
        <f t="shared" si="3"/>
        <v>3.6770000000000067</v>
      </c>
      <c r="L28" s="25">
        <f t="shared" si="3"/>
        <v>4.040000000000006</v>
      </c>
      <c r="M28" s="25">
        <f t="shared" si="3"/>
        <v>4.368000000000009</v>
      </c>
      <c r="N28" s="25">
        <f t="shared" si="3"/>
        <v>4.590000000000003</v>
      </c>
      <c r="O28" s="25">
        <f t="shared" si="4"/>
        <v>4.7960000000000065</v>
      </c>
      <c r="P28" s="25">
        <f t="shared" si="4"/>
        <v>4.9879999999999995</v>
      </c>
      <c r="Q28" s="25">
        <f t="shared" si="4"/>
        <v>5.168999999999997</v>
      </c>
      <c r="R28" s="25">
        <f t="shared" si="4"/>
        <v>5.3430000000000035</v>
      </c>
      <c r="S28" s="25">
        <f t="shared" si="4"/>
        <v>5.409999999999997</v>
      </c>
      <c r="T28" s="25">
        <f t="shared" si="4"/>
        <v>5.576999999999998</v>
      </c>
      <c r="U28" s="25">
        <f t="shared" si="4"/>
        <v>5.737000000000009</v>
      </c>
      <c r="V28" s="25">
        <f t="shared" si="4"/>
        <v>5.888999999999996</v>
      </c>
      <c r="W28" s="25">
        <f t="shared" si="4"/>
        <v>6.034000000000006</v>
      </c>
      <c r="X28" s="25">
        <f t="shared" si="4"/>
        <v>6.174000000000007</v>
      </c>
      <c r="Y28" s="25">
        <f t="shared" si="5"/>
        <v>6.308000000000007</v>
      </c>
      <c r="Z28" s="25">
        <f t="shared" si="5"/>
        <v>6.436999999999998</v>
      </c>
      <c r="AA28" s="25">
        <f t="shared" si="5"/>
        <v>7.674000000000007</v>
      </c>
      <c r="AB28" s="25">
        <f t="shared" si="5"/>
        <v>7.757999999999996</v>
      </c>
      <c r="AC28" s="25">
        <f t="shared" si="5"/>
        <v>7.838999999999999</v>
      </c>
      <c r="AD28" s="25">
        <f t="shared" si="5"/>
        <v>7.902000000000001</v>
      </c>
      <c r="AE28" s="25">
        <f t="shared" si="5"/>
        <v>7.9609999999999985</v>
      </c>
      <c r="AF28" s="25">
        <f t="shared" si="5"/>
        <v>8.019000000000005</v>
      </c>
      <c r="AG28" s="25">
        <f t="shared" si="5"/>
        <v>8.075000000000003</v>
      </c>
      <c r="AH28" s="25">
        <f t="shared" si="5"/>
        <v>8.162999999999997</v>
      </c>
    </row>
    <row r="29" spans="1:34" ht="12.75">
      <c r="A29" s="1"/>
      <c r="C29" s="27">
        <v>46</v>
      </c>
      <c r="D29" s="27">
        <v>87.51</v>
      </c>
      <c r="E29" s="25">
        <f t="shared" si="3"/>
        <v>0.789999999999992</v>
      </c>
      <c r="F29" s="25">
        <f t="shared" si="3"/>
        <v>1.1280000000000001</v>
      </c>
      <c r="G29" s="25">
        <f t="shared" si="3"/>
        <v>2.171999999999997</v>
      </c>
      <c r="H29" s="25">
        <f t="shared" si="3"/>
        <v>2.7299999999999898</v>
      </c>
      <c r="I29" s="25">
        <f t="shared" si="3"/>
        <v>3.1999999999999886</v>
      </c>
      <c r="J29" s="25">
        <f t="shared" si="3"/>
        <v>3.671999999999997</v>
      </c>
      <c r="K29" s="25">
        <f t="shared" si="3"/>
        <v>4.106999999999999</v>
      </c>
      <c r="L29" s="25">
        <f t="shared" si="3"/>
        <v>4.469999999999999</v>
      </c>
      <c r="M29" s="25">
        <f t="shared" si="3"/>
        <v>4.798000000000002</v>
      </c>
      <c r="N29" s="25">
        <f t="shared" si="3"/>
        <v>5.019999999999996</v>
      </c>
      <c r="O29" s="25">
        <f t="shared" si="4"/>
        <v>5.225999999999999</v>
      </c>
      <c r="P29" s="25">
        <f t="shared" si="4"/>
        <v>5.417999999999992</v>
      </c>
      <c r="Q29" s="25">
        <f t="shared" si="4"/>
        <v>5.5989999999999895</v>
      </c>
      <c r="R29" s="25">
        <f t="shared" si="4"/>
        <v>5.772999999999996</v>
      </c>
      <c r="S29" s="25">
        <f t="shared" si="4"/>
        <v>5.839999999999989</v>
      </c>
      <c r="T29" s="25">
        <f t="shared" si="4"/>
        <v>6.006999999999991</v>
      </c>
      <c r="U29" s="25">
        <f t="shared" si="4"/>
        <v>6.167000000000002</v>
      </c>
      <c r="V29" s="25">
        <f t="shared" si="4"/>
        <v>6.318999999999988</v>
      </c>
      <c r="W29" s="25">
        <f t="shared" si="4"/>
        <v>6.463999999999999</v>
      </c>
      <c r="X29" s="25">
        <f t="shared" si="4"/>
        <v>6.603999999999999</v>
      </c>
      <c r="Y29" s="25">
        <f t="shared" si="5"/>
        <v>6.7379999999999995</v>
      </c>
      <c r="Z29" s="25">
        <f t="shared" si="5"/>
        <v>6.86699999999999</v>
      </c>
      <c r="AA29" s="25">
        <f t="shared" si="5"/>
        <v>8.104</v>
      </c>
      <c r="AB29" s="25">
        <f t="shared" si="5"/>
        <v>8.187999999999988</v>
      </c>
      <c r="AC29" s="25">
        <f t="shared" si="5"/>
        <v>8.268999999999991</v>
      </c>
      <c r="AD29" s="25">
        <f t="shared" si="5"/>
        <v>8.331999999999994</v>
      </c>
      <c r="AE29" s="25">
        <f t="shared" si="5"/>
        <v>8.390999999999991</v>
      </c>
      <c r="AF29" s="25">
        <f t="shared" si="5"/>
        <v>8.448999999999998</v>
      </c>
      <c r="AG29" s="25">
        <f t="shared" si="5"/>
        <v>8.504999999999995</v>
      </c>
      <c r="AH29" s="25">
        <f t="shared" si="5"/>
        <v>8.59299999999999</v>
      </c>
    </row>
    <row r="30" spans="1:34" ht="12.75">
      <c r="A30" s="1"/>
      <c r="C30" s="27">
        <v>49.2</v>
      </c>
      <c r="D30" s="27">
        <v>87.75</v>
      </c>
      <c r="E30" s="25">
        <f t="shared" si="3"/>
        <v>0.5499999999999972</v>
      </c>
      <c r="F30" s="25">
        <f t="shared" si="3"/>
        <v>0.8880000000000052</v>
      </c>
      <c r="G30" s="25">
        <f t="shared" si="3"/>
        <v>1.9320000000000022</v>
      </c>
      <c r="H30" s="25">
        <f t="shared" si="3"/>
        <v>2.489999999999995</v>
      </c>
      <c r="I30" s="25">
        <f t="shared" si="3"/>
        <v>2.9599999999999937</v>
      </c>
      <c r="J30" s="25">
        <f t="shared" si="3"/>
        <v>3.432000000000002</v>
      </c>
      <c r="K30" s="25">
        <f t="shared" si="3"/>
        <v>3.8670000000000044</v>
      </c>
      <c r="L30" s="25">
        <f t="shared" si="3"/>
        <v>4.230000000000004</v>
      </c>
      <c r="M30" s="25">
        <f t="shared" si="3"/>
        <v>4.558000000000007</v>
      </c>
      <c r="N30" s="25">
        <f t="shared" si="3"/>
        <v>4.780000000000001</v>
      </c>
      <c r="O30" s="25">
        <f t="shared" si="4"/>
        <v>4.986000000000004</v>
      </c>
      <c r="P30" s="25">
        <f t="shared" si="4"/>
        <v>5.177999999999997</v>
      </c>
      <c r="Q30" s="25">
        <f t="shared" si="4"/>
        <v>5.358999999999995</v>
      </c>
      <c r="R30" s="25">
        <f t="shared" si="4"/>
        <v>5.533000000000001</v>
      </c>
      <c r="S30" s="25">
        <f t="shared" si="4"/>
        <v>5.599999999999994</v>
      </c>
      <c r="T30" s="25">
        <f t="shared" si="4"/>
        <v>5.766999999999996</v>
      </c>
      <c r="U30" s="25">
        <f t="shared" si="4"/>
        <v>5.927000000000007</v>
      </c>
      <c r="V30" s="25">
        <f t="shared" si="4"/>
        <v>6.0789999999999935</v>
      </c>
      <c r="W30" s="25">
        <f t="shared" si="4"/>
        <v>6.224000000000004</v>
      </c>
      <c r="X30" s="25">
        <f t="shared" si="4"/>
        <v>6.364000000000004</v>
      </c>
      <c r="Y30" s="25">
        <f t="shared" si="5"/>
        <v>6.498000000000005</v>
      </c>
      <c r="Z30" s="25">
        <f t="shared" si="5"/>
        <v>6.626999999999995</v>
      </c>
      <c r="AA30" s="25">
        <f t="shared" si="5"/>
        <v>7.864000000000004</v>
      </c>
      <c r="AB30" s="25">
        <f t="shared" si="5"/>
        <v>7.947999999999993</v>
      </c>
      <c r="AC30" s="25">
        <f t="shared" si="5"/>
        <v>8.028999999999996</v>
      </c>
      <c r="AD30" s="25">
        <f t="shared" si="5"/>
        <v>8.091999999999999</v>
      </c>
      <c r="AE30" s="25">
        <f t="shared" si="5"/>
        <v>8.150999999999996</v>
      </c>
      <c r="AF30" s="25">
        <f t="shared" si="5"/>
        <v>8.209000000000003</v>
      </c>
      <c r="AG30" s="25">
        <f t="shared" si="5"/>
        <v>8.265</v>
      </c>
      <c r="AH30" s="25">
        <f t="shared" si="5"/>
        <v>8.352999999999994</v>
      </c>
    </row>
    <row r="31" spans="1:34" ht="12.75">
      <c r="A31" s="1"/>
      <c r="C31" s="27">
        <v>53.3</v>
      </c>
      <c r="D31" s="27">
        <v>88.63</v>
      </c>
      <c r="E31" s="25">
        <f t="shared" si="3"/>
      </c>
      <c r="F31" s="25">
        <f t="shared" si="3"/>
        <v>0.008000000000009777</v>
      </c>
      <c r="G31" s="25">
        <f t="shared" si="3"/>
        <v>1.0520000000000067</v>
      </c>
      <c r="H31" s="25">
        <f t="shared" si="3"/>
        <v>1.6099999999999994</v>
      </c>
      <c r="I31" s="25">
        <f t="shared" si="3"/>
        <v>2.0799999999999983</v>
      </c>
      <c r="J31" s="25">
        <f t="shared" si="3"/>
        <v>2.5520000000000067</v>
      </c>
      <c r="K31" s="25">
        <f t="shared" si="3"/>
        <v>2.987000000000009</v>
      </c>
      <c r="L31" s="25">
        <f t="shared" si="3"/>
        <v>3.3500000000000085</v>
      </c>
      <c r="M31" s="25">
        <f t="shared" si="3"/>
        <v>3.6780000000000115</v>
      </c>
      <c r="N31" s="25">
        <f t="shared" si="3"/>
        <v>3.9000000000000057</v>
      </c>
      <c r="O31" s="25">
        <f t="shared" si="4"/>
        <v>4.106000000000009</v>
      </c>
      <c r="P31" s="25">
        <f t="shared" si="4"/>
        <v>4.298000000000002</v>
      </c>
      <c r="Q31" s="25">
        <f t="shared" si="4"/>
        <v>4.478999999999999</v>
      </c>
      <c r="R31" s="25">
        <f t="shared" si="4"/>
        <v>4.653000000000006</v>
      </c>
      <c r="S31" s="25">
        <f t="shared" si="4"/>
        <v>4.719999999999999</v>
      </c>
      <c r="T31" s="25">
        <f t="shared" si="4"/>
        <v>4.8870000000000005</v>
      </c>
      <c r="U31" s="25">
        <f t="shared" si="4"/>
        <v>5.047000000000011</v>
      </c>
      <c r="V31" s="25">
        <f t="shared" si="4"/>
        <v>5.198999999999998</v>
      </c>
      <c r="W31" s="25">
        <f t="shared" si="4"/>
        <v>5.344000000000008</v>
      </c>
      <c r="X31" s="25">
        <f t="shared" si="4"/>
        <v>5.484000000000009</v>
      </c>
      <c r="Y31" s="25">
        <f t="shared" si="5"/>
        <v>5.618000000000009</v>
      </c>
      <c r="Z31" s="25">
        <f t="shared" si="5"/>
        <v>5.747</v>
      </c>
      <c r="AA31" s="25">
        <f t="shared" si="5"/>
        <v>6.984000000000009</v>
      </c>
      <c r="AB31" s="25">
        <f t="shared" si="5"/>
        <v>7.067999999999998</v>
      </c>
      <c r="AC31" s="25">
        <f t="shared" si="5"/>
        <v>7.149000000000001</v>
      </c>
      <c r="AD31" s="25">
        <f t="shared" si="5"/>
        <v>7.212000000000003</v>
      </c>
      <c r="AE31" s="25">
        <f t="shared" si="5"/>
        <v>7.271000000000001</v>
      </c>
      <c r="AF31" s="25">
        <f t="shared" si="5"/>
        <v>7.329000000000008</v>
      </c>
      <c r="AG31" s="25">
        <f t="shared" si="5"/>
        <v>7.385000000000005</v>
      </c>
      <c r="AH31" s="25">
        <f t="shared" si="5"/>
        <v>7.472999999999999</v>
      </c>
    </row>
    <row r="32" spans="3:34" ht="12.75">
      <c r="C32" s="27">
        <v>54</v>
      </c>
      <c r="D32" s="27">
        <v>89.23</v>
      </c>
      <c r="E32" s="25">
        <f t="shared" si="3"/>
      </c>
      <c r="F32" s="25">
        <f t="shared" si="3"/>
      </c>
      <c r="G32" s="25">
        <f t="shared" si="3"/>
        <v>0.4519999999999982</v>
      </c>
      <c r="H32" s="25">
        <f t="shared" si="3"/>
        <v>1.009999999999991</v>
      </c>
      <c r="I32" s="25">
        <f t="shared" si="3"/>
        <v>1.4799999999999898</v>
      </c>
      <c r="J32" s="25">
        <f t="shared" si="3"/>
        <v>1.9519999999999982</v>
      </c>
      <c r="K32" s="25">
        <f t="shared" si="3"/>
        <v>2.3870000000000005</v>
      </c>
      <c r="L32" s="25">
        <f t="shared" si="3"/>
        <v>2.75</v>
      </c>
      <c r="M32" s="25">
        <f t="shared" si="3"/>
        <v>3.078000000000003</v>
      </c>
      <c r="N32" s="25">
        <f t="shared" si="3"/>
        <v>3.299999999999997</v>
      </c>
      <c r="O32" s="25">
        <f t="shared" si="4"/>
        <v>3.5060000000000002</v>
      </c>
      <c r="P32" s="25">
        <f t="shared" si="4"/>
        <v>3.6979999999999933</v>
      </c>
      <c r="Q32" s="25">
        <f t="shared" si="4"/>
        <v>3.8789999999999907</v>
      </c>
      <c r="R32" s="25">
        <f t="shared" si="4"/>
        <v>4.052999999999997</v>
      </c>
      <c r="S32" s="25">
        <f t="shared" si="4"/>
        <v>4.11999999999999</v>
      </c>
      <c r="T32" s="25">
        <f t="shared" si="4"/>
        <v>4.286999999999992</v>
      </c>
      <c r="U32" s="25">
        <f t="shared" si="4"/>
        <v>4.447000000000003</v>
      </c>
      <c r="V32" s="25">
        <f t="shared" si="4"/>
        <v>4.5989999999999895</v>
      </c>
      <c r="W32" s="25">
        <f t="shared" si="4"/>
        <v>4.744</v>
      </c>
      <c r="X32" s="25">
        <f t="shared" si="4"/>
        <v>4.884</v>
      </c>
      <c r="Y32" s="25">
        <f t="shared" si="5"/>
        <v>5.018000000000001</v>
      </c>
      <c r="Z32" s="25">
        <f t="shared" si="5"/>
        <v>5.146999999999991</v>
      </c>
      <c r="AA32" s="25">
        <f t="shared" si="5"/>
        <v>6.384</v>
      </c>
      <c r="AB32" s="25">
        <f t="shared" si="5"/>
        <v>6.467999999999989</v>
      </c>
      <c r="AC32" s="25">
        <f t="shared" si="5"/>
        <v>6.548999999999992</v>
      </c>
      <c r="AD32" s="25">
        <f t="shared" si="5"/>
        <v>6.611999999999995</v>
      </c>
      <c r="AE32" s="25">
        <f t="shared" si="5"/>
        <v>6.670999999999992</v>
      </c>
      <c r="AF32" s="25">
        <f t="shared" si="5"/>
        <v>6.728999999999999</v>
      </c>
      <c r="AG32" s="25">
        <f t="shared" si="5"/>
        <v>6.784999999999997</v>
      </c>
      <c r="AH32" s="25">
        <f t="shared" si="5"/>
        <v>6.8729999999999905</v>
      </c>
    </row>
    <row r="33" spans="3:34" ht="12.75">
      <c r="C33" s="27">
        <v>58.5</v>
      </c>
      <c r="D33" s="27">
        <v>90.35</v>
      </c>
      <c r="E33" s="25">
        <f t="shared" si="3"/>
      </c>
      <c r="F33" s="25">
        <f t="shared" si="3"/>
      </c>
      <c r="G33" s="25">
        <f t="shared" si="3"/>
      </c>
      <c r="H33" s="25">
        <f t="shared" si="3"/>
      </c>
      <c r="I33" s="25">
        <f t="shared" si="3"/>
        <v>0.35999999999999943</v>
      </c>
      <c r="J33" s="25">
        <f t="shared" si="3"/>
        <v>0.8320000000000078</v>
      </c>
      <c r="K33" s="25">
        <f t="shared" si="3"/>
        <v>1.2670000000000101</v>
      </c>
      <c r="L33" s="25">
        <f t="shared" si="3"/>
        <v>1.6300000000000097</v>
      </c>
      <c r="M33" s="25">
        <f t="shared" si="3"/>
        <v>1.9580000000000126</v>
      </c>
      <c r="N33" s="25">
        <f t="shared" si="3"/>
        <v>2.180000000000007</v>
      </c>
      <c r="O33" s="25">
        <f t="shared" si="4"/>
        <v>2.38600000000001</v>
      </c>
      <c r="P33" s="25">
        <f t="shared" si="4"/>
        <v>2.578000000000003</v>
      </c>
      <c r="Q33" s="25">
        <f t="shared" si="4"/>
        <v>2.7590000000000003</v>
      </c>
      <c r="R33" s="25">
        <f t="shared" si="4"/>
        <v>2.933000000000007</v>
      </c>
      <c r="S33" s="25">
        <f t="shared" si="4"/>
        <v>3</v>
      </c>
      <c r="T33" s="25">
        <f t="shared" si="4"/>
        <v>3.1670000000000016</v>
      </c>
      <c r="U33" s="25">
        <f t="shared" si="4"/>
        <v>3.3270000000000124</v>
      </c>
      <c r="V33" s="25">
        <f t="shared" si="4"/>
        <v>3.478999999999999</v>
      </c>
      <c r="W33" s="25">
        <f t="shared" si="4"/>
        <v>3.6240000000000094</v>
      </c>
      <c r="X33" s="25">
        <f t="shared" si="4"/>
        <v>3.76400000000001</v>
      </c>
      <c r="Y33" s="25">
        <f t="shared" si="5"/>
        <v>3.8980000000000103</v>
      </c>
      <c r="Z33" s="25">
        <f t="shared" si="5"/>
        <v>4.027000000000001</v>
      </c>
      <c r="AA33" s="25">
        <f t="shared" si="5"/>
        <v>5.26400000000001</v>
      </c>
      <c r="AB33" s="25">
        <f t="shared" si="5"/>
        <v>5.347999999999999</v>
      </c>
      <c r="AC33" s="25">
        <f t="shared" si="5"/>
        <v>5.429000000000002</v>
      </c>
      <c r="AD33" s="25">
        <f t="shared" si="5"/>
        <v>5.492000000000004</v>
      </c>
      <c r="AE33" s="25">
        <f t="shared" si="5"/>
        <v>5.551000000000002</v>
      </c>
      <c r="AF33" s="25">
        <f t="shared" si="5"/>
        <v>5.609000000000009</v>
      </c>
      <c r="AG33" s="25">
        <f t="shared" si="5"/>
        <v>5.665000000000006</v>
      </c>
      <c r="AH33" s="25">
        <f t="shared" si="5"/>
        <v>5.753</v>
      </c>
    </row>
    <row r="34" spans="3:34" ht="12.75">
      <c r="C34" s="27">
        <v>63.3</v>
      </c>
      <c r="D34" s="27">
        <v>94.62</v>
      </c>
      <c r="E34" s="25">
        <f t="shared" si="3"/>
      </c>
      <c r="F34" s="25">
        <f t="shared" si="3"/>
      </c>
      <c r="G34" s="25">
        <f t="shared" si="3"/>
      </c>
      <c r="H34" s="25">
        <f t="shared" si="3"/>
      </c>
      <c r="I34" s="25">
        <f t="shared" si="3"/>
      </c>
      <c r="J34" s="25">
        <f t="shared" si="3"/>
      </c>
      <c r="K34" s="25">
        <f t="shared" si="3"/>
      </c>
      <c r="L34" s="25">
        <f t="shared" si="3"/>
      </c>
      <c r="M34" s="25">
        <f t="shared" si="3"/>
      </c>
      <c r="N34" s="25">
        <f t="shared" si="3"/>
      </c>
      <c r="O34" s="25">
        <f t="shared" si="4"/>
      </c>
      <c r="P34" s="25">
        <f t="shared" si="4"/>
      </c>
      <c r="Q34" s="25">
        <f t="shared" si="4"/>
      </c>
      <c r="R34" s="25">
        <f t="shared" si="4"/>
      </c>
      <c r="S34" s="25">
        <f t="shared" si="4"/>
      </c>
      <c r="T34" s="25">
        <f t="shared" si="4"/>
      </c>
      <c r="U34" s="25">
        <f t="shared" si="4"/>
      </c>
      <c r="V34" s="25">
        <f t="shared" si="4"/>
      </c>
      <c r="W34" s="25">
        <f t="shared" si="4"/>
      </c>
      <c r="X34" s="25">
        <f t="shared" si="4"/>
      </c>
      <c r="Y34" s="25">
        <f t="shared" si="5"/>
      </c>
      <c r="Z34" s="25">
        <f t="shared" si="5"/>
      </c>
      <c r="AA34" s="25">
        <f t="shared" si="5"/>
        <v>0.9939999999999998</v>
      </c>
      <c r="AB34" s="25">
        <f t="shared" si="5"/>
        <v>1.0779999999999887</v>
      </c>
      <c r="AC34" s="25">
        <f t="shared" si="5"/>
        <v>1.1589999999999918</v>
      </c>
      <c r="AD34" s="25">
        <f t="shared" si="5"/>
        <v>1.2219999999999942</v>
      </c>
      <c r="AE34" s="25">
        <f t="shared" si="5"/>
        <v>1.2809999999999917</v>
      </c>
      <c r="AF34" s="25">
        <f t="shared" si="5"/>
        <v>1.3389999999999986</v>
      </c>
      <c r="AG34" s="25">
        <f t="shared" si="5"/>
        <v>1.394999999999996</v>
      </c>
      <c r="AH34" s="25">
        <f t="shared" si="5"/>
        <v>1.4829999999999899</v>
      </c>
    </row>
    <row r="35" spans="3:34" ht="12.75">
      <c r="C35" s="27">
        <v>69</v>
      </c>
      <c r="D35" s="27">
        <v>94.59</v>
      </c>
      <c r="E35" s="25">
        <f t="shared" si="3"/>
      </c>
      <c r="F35" s="25">
        <f t="shared" si="3"/>
      </c>
      <c r="G35" s="25">
        <f t="shared" si="3"/>
      </c>
      <c r="H35" s="25">
        <f t="shared" si="3"/>
      </c>
      <c r="I35" s="25">
        <f t="shared" si="3"/>
      </c>
      <c r="J35" s="25">
        <f t="shared" si="3"/>
      </c>
      <c r="K35" s="25">
        <f t="shared" si="3"/>
      </c>
      <c r="L35" s="25">
        <f t="shared" si="3"/>
      </c>
      <c r="M35" s="25">
        <f t="shared" si="3"/>
      </c>
      <c r="N35" s="25">
        <f t="shared" si="3"/>
      </c>
      <c r="O35" s="25">
        <f t="shared" si="4"/>
      </c>
      <c r="P35" s="25">
        <f t="shared" si="4"/>
      </c>
      <c r="Q35" s="25">
        <f t="shared" si="4"/>
      </c>
      <c r="R35" s="25">
        <f t="shared" si="4"/>
      </c>
      <c r="S35" s="25">
        <f t="shared" si="4"/>
      </c>
      <c r="T35" s="25">
        <f t="shared" si="4"/>
      </c>
      <c r="U35" s="25">
        <f t="shared" si="4"/>
      </c>
      <c r="V35" s="25">
        <f t="shared" si="4"/>
      </c>
      <c r="W35" s="25">
        <f t="shared" si="4"/>
      </c>
      <c r="X35" s="25">
        <f t="shared" si="4"/>
      </c>
      <c r="Y35" s="25">
        <f t="shared" si="5"/>
      </c>
      <c r="Z35" s="25">
        <f t="shared" si="5"/>
      </c>
      <c r="AA35" s="25">
        <f t="shared" si="5"/>
        <v>1.024000000000001</v>
      </c>
      <c r="AB35" s="25">
        <f t="shared" si="5"/>
        <v>1.1079999999999899</v>
      </c>
      <c r="AC35" s="25">
        <f t="shared" si="5"/>
        <v>1.188999999999993</v>
      </c>
      <c r="AD35" s="25">
        <f t="shared" si="5"/>
        <v>1.2519999999999953</v>
      </c>
      <c r="AE35" s="25">
        <f t="shared" si="5"/>
        <v>1.3109999999999928</v>
      </c>
      <c r="AF35" s="25">
        <f t="shared" si="5"/>
        <v>1.3689999999999998</v>
      </c>
      <c r="AG35" s="25">
        <f t="shared" si="5"/>
        <v>1.4249999999999972</v>
      </c>
      <c r="AH35" s="25">
        <f t="shared" si="5"/>
        <v>1.512999999999991</v>
      </c>
    </row>
    <row r="36" spans="3:34" ht="12.75">
      <c r="C36" s="27">
        <v>101.3</v>
      </c>
      <c r="D36" s="27">
        <v>95.12</v>
      </c>
      <c r="E36" s="25">
        <f t="shared" si="3"/>
      </c>
      <c r="F36" s="25">
        <f t="shared" si="3"/>
      </c>
      <c r="G36" s="25">
        <f t="shared" si="3"/>
      </c>
      <c r="H36" s="25">
        <f t="shared" si="3"/>
      </c>
      <c r="I36" s="25">
        <f t="shared" si="3"/>
      </c>
      <c r="J36" s="25">
        <f t="shared" si="3"/>
      </c>
      <c r="K36" s="25">
        <f t="shared" si="3"/>
      </c>
      <c r="L36" s="25">
        <f t="shared" si="3"/>
      </c>
      <c r="M36" s="25">
        <f t="shared" si="3"/>
      </c>
      <c r="N36" s="25">
        <f t="shared" si="3"/>
      </c>
      <c r="O36" s="25">
        <f t="shared" si="4"/>
      </c>
      <c r="P36" s="25">
        <f t="shared" si="4"/>
      </c>
      <c r="Q36" s="25">
        <f t="shared" si="4"/>
      </c>
      <c r="R36" s="25">
        <f t="shared" si="4"/>
      </c>
      <c r="S36" s="25">
        <f t="shared" si="4"/>
      </c>
      <c r="T36" s="25">
        <f t="shared" si="4"/>
      </c>
      <c r="U36" s="25">
        <f t="shared" si="4"/>
      </c>
      <c r="V36" s="25">
        <f t="shared" si="4"/>
      </c>
      <c r="W36" s="25">
        <f t="shared" si="4"/>
      </c>
      <c r="X36" s="25">
        <f t="shared" si="4"/>
      </c>
      <c r="Y36" s="25">
        <f t="shared" si="5"/>
      </c>
      <c r="Z36" s="25">
        <f t="shared" si="5"/>
      </c>
      <c r="AA36" s="25">
        <f t="shared" si="5"/>
        <v>0.4939999999999998</v>
      </c>
      <c r="AB36" s="25">
        <f t="shared" si="5"/>
        <v>0.5779999999999887</v>
      </c>
      <c r="AC36" s="25">
        <f t="shared" si="5"/>
        <v>0.6589999999999918</v>
      </c>
      <c r="AD36" s="25">
        <f t="shared" si="5"/>
        <v>0.7219999999999942</v>
      </c>
      <c r="AE36" s="25">
        <f t="shared" si="5"/>
        <v>0.7809999999999917</v>
      </c>
      <c r="AF36" s="25">
        <f t="shared" si="5"/>
        <v>0.8389999999999986</v>
      </c>
      <c r="AG36" s="25">
        <f t="shared" si="5"/>
        <v>0.894999999999996</v>
      </c>
      <c r="AH36" s="25">
        <f t="shared" si="5"/>
        <v>0.9829999999999899</v>
      </c>
    </row>
    <row r="37" spans="3:34" ht="12.75">
      <c r="C37" s="27">
        <v>115</v>
      </c>
      <c r="D37" s="27">
        <v>94.44</v>
      </c>
      <c r="E37" s="25">
        <f t="shared" si="3"/>
      </c>
      <c r="F37" s="25">
        <f t="shared" si="3"/>
      </c>
      <c r="G37" s="25">
        <f t="shared" si="3"/>
      </c>
      <c r="H37" s="25">
        <f t="shared" si="3"/>
      </c>
      <c r="I37" s="25">
        <f t="shared" si="3"/>
      </c>
      <c r="J37" s="25">
        <f t="shared" si="3"/>
      </c>
      <c r="K37" s="25">
        <f t="shared" si="3"/>
      </c>
      <c r="L37" s="25">
        <f t="shared" si="3"/>
      </c>
      <c r="M37" s="25">
        <f t="shared" si="3"/>
      </c>
      <c r="N37" s="25">
        <f t="shared" si="3"/>
      </c>
      <c r="O37" s="25">
        <f t="shared" si="4"/>
      </c>
      <c r="P37" s="25">
        <f t="shared" si="4"/>
      </c>
      <c r="Q37" s="25">
        <f t="shared" si="4"/>
      </c>
      <c r="R37" s="25">
        <f t="shared" si="4"/>
      </c>
      <c r="S37" s="25">
        <f t="shared" si="4"/>
      </c>
      <c r="T37" s="25">
        <f t="shared" si="4"/>
      </c>
      <c r="U37" s="25">
        <f t="shared" si="4"/>
      </c>
      <c r="V37" s="25">
        <f t="shared" si="4"/>
      </c>
      <c r="W37" s="25">
        <f t="shared" si="4"/>
      </c>
      <c r="X37" s="25">
        <f t="shared" si="4"/>
      </c>
      <c r="Y37" s="25">
        <f t="shared" si="5"/>
      </c>
      <c r="Z37" s="25">
        <f t="shared" si="5"/>
      </c>
      <c r="AA37" s="25">
        <f t="shared" si="5"/>
        <v>1.1740000000000066</v>
      </c>
      <c r="AB37" s="25">
        <f t="shared" si="5"/>
        <v>1.2579999999999956</v>
      </c>
      <c r="AC37" s="25">
        <f t="shared" si="5"/>
        <v>1.3389999999999986</v>
      </c>
      <c r="AD37" s="25">
        <f t="shared" si="5"/>
        <v>1.402000000000001</v>
      </c>
      <c r="AE37" s="25">
        <f t="shared" si="5"/>
        <v>1.4609999999999985</v>
      </c>
      <c r="AF37" s="25">
        <f t="shared" si="5"/>
        <v>1.5190000000000055</v>
      </c>
      <c r="AG37" s="25">
        <f t="shared" si="5"/>
        <v>1.5750000000000028</v>
      </c>
      <c r="AH37" s="25">
        <f t="shared" si="5"/>
        <v>1.6629999999999967</v>
      </c>
    </row>
    <row r="38" spans="3:34" ht="12.75">
      <c r="C38" s="27">
        <v>133</v>
      </c>
      <c r="D38" s="27">
        <v>95.79</v>
      </c>
      <c r="E38" s="25">
        <f t="shared" si="3"/>
      </c>
      <c r="F38" s="25">
        <f t="shared" si="3"/>
      </c>
      <c r="G38" s="25">
        <f t="shared" si="3"/>
      </c>
      <c r="H38" s="25">
        <f t="shared" si="3"/>
      </c>
      <c r="I38" s="25">
        <f t="shared" si="3"/>
      </c>
      <c r="J38" s="25">
        <f t="shared" si="3"/>
      </c>
      <c r="K38" s="25">
        <f t="shared" si="3"/>
      </c>
      <c r="L38" s="25">
        <f t="shared" si="3"/>
      </c>
      <c r="M38" s="25">
        <f t="shared" si="3"/>
      </c>
      <c r="N38" s="25">
        <f t="shared" si="3"/>
      </c>
      <c r="O38" s="25">
        <f t="shared" si="4"/>
      </c>
      <c r="P38" s="25">
        <f t="shared" si="4"/>
      </c>
      <c r="Q38" s="25">
        <f t="shared" si="4"/>
      </c>
      <c r="R38" s="25">
        <f t="shared" si="4"/>
      </c>
      <c r="S38" s="25">
        <f t="shared" si="4"/>
      </c>
      <c r="T38" s="25">
        <f t="shared" si="4"/>
      </c>
      <c r="U38" s="25">
        <f t="shared" si="4"/>
      </c>
      <c r="V38" s="25">
        <f t="shared" si="4"/>
      </c>
      <c r="W38" s="25">
        <f t="shared" si="4"/>
      </c>
      <c r="X38" s="25">
        <f t="shared" si="4"/>
      </c>
      <c r="Y38" s="25">
        <f t="shared" si="5"/>
      </c>
      <c r="Z38" s="25">
        <f t="shared" si="5"/>
      </c>
      <c r="AA38" s="25">
        <f t="shared" si="5"/>
      </c>
      <c r="AB38" s="25">
        <f t="shared" si="5"/>
      </c>
      <c r="AC38" s="25">
        <f t="shared" si="5"/>
      </c>
      <c r="AD38" s="25">
        <f t="shared" si="5"/>
        <v>0.0519999999999925</v>
      </c>
      <c r="AE38" s="25">
        <f t="shared" si="5"/>
        <v>0.11099999999999</v>
      </c>
      <c r="AF38" s="25">
        <f t="shared" si="5"/>
        <v>0.16899999999999693</v>
      </c>
      <c r="AG38" s="25">
        <f t="shared" si="5"/>
        <v>0.22499999999999432</v>
      </c>
      <c r="AH38" s="25">
        <f t="shared" si="5"/>
        <v>0.3129999999999882</v>
      </c>
    </row>
    <row r="39" spans="3:34" ht="12.75">
      <c r="C39" s="27">
        <v>138</v>
      </c>
      <c r="D39" s="27">
        <v>95.19</v>
      </c>
      <c r="E39" s="25">
        <f t="shared" si="3"/>
      </c>
      <c r="F39" s="25">
        <f t="shared" si="3"/>
      </c>
      <c r="G39" s="25">
        <f t="shared" si="3"/>
      </c>
      <c r="H39" s="25">
        <f t="shared" si="3"/>
      </c>
      <c r="I39" s="25">
        <f t="shared" si="3"/>
      </c>
      <c r="J39" s="25">
        <f t="shared" si="3"/>
      </c>
      <c r="K39" s="25">
        <f t="shared" si="3"/>
      </c>
      <c r="L39" s="25">
        <f t="shared" si="3"/>
      </c>
      <c r="M39" s="25">
        <f t="shared" si="3"/>
      </c>
      <c r="N39" s="25">
        <f t="shared" si="3"/>
      </c>
      <c r="O39" s="25">
        <f t="shared" si="4"/>
      </c>
      <c r="P39" s="25">
        <f t="shared" si="4"/>
      </c>
      <c r="Q39" s="25">
        <f t="shared" si="4"/>
      </c>
      <c r="R39" s="25">
        <f t="shared" si="4"/>
      </c>
      <c r="S39" s="25">
        <f t="shared" si="4"/>
      </c>
      <c r="T39" s="25">
        <f t="shared" si="4"/>
      </c>
      <c r="U39" s="25">
        <f t="shared" si="4"/>
      </c>
      <c r="V39" s="25">
        <f t="shared" si="4"/>
      </c>
      <c r="W39" s="25">
        <f t="shared" si="4"/>
      </c>
      <c r="X39" s="25">
        <f t="shared" si="4"/>
      </c>
      <c r="Y39" s="25">
        <f t="shared" si="5"/>
      </c>
      <c r="Z39" s="25">
        <f t="shared" si="5"/>
      </c>
      <c r="AA39" s="25">
        <f t="shared" si="5"/>
        <v>0.4240000000000066</v>
      </c>
      <c r="AB39" s="25">
        <f t="shared" si="5"/>
        <v>0.5079999999999956</v>
      </c>
      <c r="AC39" s="25">
        <f t="shared" si="5"/>
        <v>0.5889999999999986</v>
      </c>
      <c r="AD39" s="25">
        <f t="shared" si="5"/>
        <v>0.652000000000001</v>
      </c>
      <c r="AE39" s="25">
        <f t="shared" si="5"/>
        <v>0.7109999999999985</v>
      </c>
      <c r="AF39" s="25">
        <f t="shared" si="5"/>
        <v>0.7690000000000055</v>
      </c>
      <c r="AG39" s="25">
        <f t="shared" si="5"/>
        <v>0.8250000000000028</v>
      </c>
      <c r="AH39" s="25">
        <f t="shared" si="5"/>
        <v>0.9129999999999967</v>
      </c>
    </row>
    <row r="40" spans="3:34" ht="12.75">
      <c r="C40" s="27">
        <v>143.9</v>
      </c>
      <c r="D40" s="27">
        <v>98.31</v>
      </c>
      <c r="E40" s="25">
        <f aca="true" t="shared" si="6" ref="E40:T50">IF(E$2&lt;$D40,"",E$2-$D40)</f>
      </c>
      <c r="F40" s="25">
        <f t="shared" si="6"/>
      </c>
      <c r="G40" s="25">
        <f t="shared" si="6"/>
      </c>
      <c r="H40" s="25">
        <f t="shared" si="6"/>
      </c>
      <c r="I40" s="25">
        <f t="shared" si="6"/>
      </c>
      <c r="J40" s="25">
        <f t="shared" si="6"/>
      </c>
      <c r="K40" s="25">
        <f t="shared" si="6"/>
      </c>
      <c r="L40" s="25">
        <f t="shared" si="6"/>
      </c>
      <c r="M40" s="25">
        <f t="shared" si="6"/>
      </c>
      <c r="N40" s="25">
        <f t="shared" si="6"/>
      </c>
      <c r="O40" s="25">
        <f t="shared" si="6"/>
      </c>
      <c r="P40" s="25">
        <f t="shared" si="6"/>
      </c>
      <c r="Q40" s="25">
        <f t="shared" si="6"/>
      </c>
      <c r="R40" s="25">
        <f t="shared" si="6"/>
      </c>
      <c r="S40" s="25">
        <f t="shared" si="6"/>
      </c>
      <c r="T40" s="25">
        <f t="shared" si="6"/>
      </c>
      <c r="U40" s="25">
        <f aca="true" t="shared" si="7" ref="U40:AH50">IF(U$2&lt;$D40,"",U$2-$D40)</f>
      </c>
      <c r="V40" s="25">
        <f t="shared" si="7"/>
      </c>
      <c r="W40" s="25">
        <f t="shared" si="7"/>
      </c>
      <c r="X40" s="25">
        <f t="shared" si="7"/>
      </c>
      <c r="Y40" s="25">
        <f t="shared" si="7"/>
      </c>
      <c r="Z40" s="25">
        <f t="shared" si="7"/>
      </c>
      <c r="AA40" s="25">
        <f t="shared" si="7"/>
      </c>
      <c r="AB40" s="25">
        <f t="shared" si="7"/>
      </c>
      <c r="AC40" s="25">
        <f t="shared" si="7"/>
      </c>
      <c r="AD40" s="25">
        <f t="shared" si="7"/>
      </c>
      <c r="AE40" s="25">
        <f t="shared" si="7"/>
      </c>
      <c r="AF40" s="25">
        <f t="shared" si="7"/>
      </c>
      <c r="AG40" s="25">
        <f t="shared" si="7"/>
      </c>
      <c r="AH40" s="25">
        <f t="shared" si="7"/>
      </c>
    </row>
    <row r="41" spans="3:34" ht="12.75">
      <c r="C41" s="27">
        <v>145</v>
      </c>
      <c r="D41" s="27">
        <v>96.32</v>
      </c>
      <c r="E41" s="25">
        <f t="shared" si="6"/>
      </c>
      <c r="F41" s="25">
        <f t="shared" si="6"/>
      </c>
      <c r="G41" s="25">
        <f t="shared" si="6"/>
      </c>
      <c r="H41" s="25">
        <f t="shared" si="6"/>
      </c>
      <c r="I41" s="25">
        <f t="shared" si="6"/>
      </c>
      <c r="J41" s="25">
        <f t="shared" si="6"/>
      </c>
      <c r="K41" s="25">
        <f t="shared" si="6"/>
      </c>
      <c r="L41" s="25">
        <f t="shared" si="6"/>
      </c>
      <c r="M41" s="25">
        <f t="shared" si="6"/>
      </c>
      <c r="N41" s="25">
        <f t="shared" si="6"/>
      </c>
      <c r="O41" s="25">
        <f t="shared" si="6"/>
      </c>
      <c r="P41" s="25">
        <f t="shared" si="6"/>
      </c>
      <c r="Q41" s="25">
        <f t="shared" si="6"/>
      </c>
      <c r="R41" s="25">
        <f t="shared" si="6"/>
      </c>
      <c r="S41" s="25">
        <f t="shared" si="6"/>
      </c>
      <c r="T41" s="25">
        <f t="shared" si="6"/>
      </c>
      <c r="U41" s="25">
        <f t="shared" si="7"/>
      </c>
      <c r="V41" s="25">
        <f t="shared" si="7"/>
      </c>
      <c r="W41" s="25">
        <f t="shared" si="7"/>
      </c>
      <c r="X41" s="25">
        <f t="shared" si="7"/>
      </c>
      <c r="Y41" s="25">
        <f t="shared" si="7"/>
      </c>
      <c r="Z41" s="25">
        <f t="shared" si="7"/>
      </c>
      <c r="AA41" s="25">
        <f t="shared" si="7"/>
      </c>
      <c r="AB41" s="25">
        <f t="shared" si="7"/>
      </c>
      <c r="AC41" s="25">
        <f t="shared" si="7"/>
      </c>
      <c r="AD41" s="25">
        <f t="shared" si="7"/>
      </c>
      <c r="AE41" s="25">
        <f t="shared" si="7"/>
      </c>
      <c r="AF41" s="25">
        <f t="shared" si="7"/>
      </c>
      <c r="AG41" s="25">
        <f t="shared" si="7"/>
      </c>
      <c r="AH41" s="25">
        <f t="shared" si="7"/>
      </c>
    </row>
    <row r="42" spans="3:34" ht="12.75">
      <c r="C42" s="27">
        <v>151</v>
      </c>
      <c r="D42" s="27">
        <v>96.58</v>
      </c>
      <c r="E42" s="25">
        <f t="shared" si="6"/>
      </c>
      <c r="F42" s="25">
        <f t="shared" si="6"/>
      </c>
      <c r="G42" s="25">
        <f t="shared" si="6"/>
      </c>
      <c r="H42" s="25">
        <f t="shared" si="6"/>
      </c>
      <c r="I42" s="25">
        <f t="shared" si="6"/>
      </c>
      <c r="J42" s="25">
        <f t="shared" si="6"/>
      </c>
      <c r="K42" s="25">
        <f t="shared" si="6"/>
      </c>
      <c r="L42" s="25">
        <f t="shared" si="6"/>
      </c>
      <c r="M42" s="25">
        <f t="shared" si="6"/>
      </c>
      <c r="N42" s="25">
        <f t="shared" si="6"/>
      </c>
      <c r="O42" s="25">
        <f t="shared" si="6"/>
      </c>
      <c r="P42" s="25">
        <f t="shared" si="6"/>
      </c>
      <c r="Q42" s="25">
        <f t="shared" si="6"/>
      </c>
      <c r="R42" s="25">
        <f t="shared" si="6"/>
      </c>
      <c r="S42" s="25">
        <f t="shared" si="6"/>
      </c>
      <c r="T42" s="25">
        <f t="shared" si="6"/>
      </c>
      <c r="U42" s="25">
        <f t="shared" si="7"/>
      </c>
      <c r="V42" s="25">
        <f t="shared" si="7"/>
      </c>
      <c r="W42" s="25">
        <f t="shared" si="7"/>
      </c>
      <c r="X42" s="25">
        <f t="shared" si="7"/>
      </c>
      <c r="Y42" s="25">
        <f t="shared" si="7"/>
      </c>
      <c r="Z42" s="25">
        <f t="shared" si="7"/>
      </c>
      <c r="AA42" s="25">
        <f t="shared" si="7"/>
      </c>
      <c r="AB42" s="25">
        <f t="shared" si="7"/>
      </c>
      <c r="AC42" s="25">
        <f t="shared" si="7"/>
      </c>
      <c r="AD42" s="25">
        <f t="shared" si="7"/>
      </c>
      <c r="AE42" s="25">
        <f t="shared" si="7"/>
      </c>
      <c r="AF42" s="25">
        <f t="shared" si="7"/>
      </c>
      <c r="AG42" s="25">
        <f t="shared" si="7"/>
      </c>
      <c r="AH42" s="25">
        <f t="shared" si="7"/>
      </c>
    </row>
    <row r="43" spans="3:34" ht="12.75">
      <c r="C43" s="27">
        <v>164</v>
      </c>
      <c r="D43" s="27">
        <v>98.18</v>
      </c>
      <c r="E43" s="25">
        <f t="shared" si="6"/>
      </c>
      <c r="F43" s="25">
        <f t="shared" si="6"/>
      </c>
      <c r="G43" s="25">
        <f t="shared" si="6"/>
      </c>
      <c r="H43" s="25">
        <f t="shared" si="6"/>
      </c>
      <c r="I43" s="25">
        <f t="shared" si="6"/>
      </c>
      <c r="J43" s="25">
        <f t="shared" si="6"/>
      </c>
      <c r="K43" s="25">
        <f t="shared" si="6"/>
      </c>
      <c r="L43" s="25">
        <f t="shared" si="6"/>
      </c>
      <c r="M43" s="25">
        <f t="shared" si="6"/>
      </c>
      <c r="N43" s="25">
        <f t="shared" si="6"/>
      </c>
      <c r="O43" s="25">
        <f t="shared" si="6"/>
      </c>
      <c r="P43" s="25">
        <f t="shared" si="6"/>
      </c>
      <c r="Q43" s="25">
        <f t="shared" si="6"/>
      </c>
      <c r="R43" s="25">
        <f t="shared" si="6"/>
      </c>
      <c r="S43" s="25">
        <f t="shared" si="6"/>
      </c>
      <c r="T43" s="25">
        <f t="shared" si="6"/>
      </c>
      <c r="U43" s="25">
        <f t="shared" si="7"/>
      </c>
      <c r="V43" s="25">
        <f t="shared" si="7"/>
      </c>
      <c r="W43" s="25">
        <f t="shared" si="7"/>
      </c>
      <c r="X43" s="25">
        <f t="shared" si="7"/>
      </c>
      <c r="Y43" s="25">
        <f t="shared" si="7"/>
      </c>
      <c r="Z43" s="25">
        <f t="shared" si="7"/>
      </c>
      <c r="AA43" s="25">
        <f t="shared" si="7"/>
      </c>
      <c r="AB43" s="25">
        <f t="shared" si="7"/>
      </c>
      <c r="AC43" s="25">
        <f t="shared" si="7"/>
      </c>
      <c r="AD43" s="25">
        <f t="shared" si="7"/>
      </c>
      <c r="AE43" s="25">
        <f t="shared" si="7"/>
      </c>
      <c r="AF43" s="25">
        <f t="shared" si="7"/>
      </c>
      <c r="AG43" s="25">
        <f t="shared" si="7"/>
      </c>
      <c r="AH43" s="25">
        <f t="shared" si="7"/>
      </c>
    </row>
    <row r="44" spans="3:34" ht="12.75">
      <c r="C44" s="27">
        <v>164.7</v>
      </c>
      <c r="D44" s="27">
        <v>101.94</v>
      </c>
      <c r="E44" s="25">
        <f t="shared" si="6"/>
      </c>
      <c r="F44" s="25">
        <f t="shared" si="6"/>
      </c>
      <c r="G44" s="25">
        <f t="shared" si="6"/>
      </c>
      <c r="H44" s="25">
        <f t="shared" si="6"/>
      </c>
      <c r="I44" s="25">
        <f t="shared" si="6"/>
      </c>
      <c r="J44" s="25">
        <f t="shared" si="6"/>
      </c>
      <c r="K44" s="25">
        <f t="shared" si="6"/>
      </c>
      <c r="L44" s="25">
        <f t="shared" si="6"/>
      </c>
      <c r="M44" s="25">
        <f t="shared" si="6"/>
      </c>
      <c r="N44" s="25">
        <f t="shared" si="6"/>
      </c>
      <c r="O44" s="25">
        <f t="shared" si="6"/>
      </c>
      <c r="P44" s="25">
        <f t="shared" si="6"/>
      </c>
      <c r="Q44" s="25">
        <f t="shared" si="6"/>
      </c>
      <c r="R44" s="25">
        <f t="shared" si="6"/>
      </c>
      <c r="S44" s="25">
        <f t="shared" si="6"/>
      </c>
      <c r="T44" s="25">
        <f t="shared" si="6"/>
      </c>
      <c r="U44" s="25">
        <f t="shared" si="7"/>
      </c>
      <c r="V44" s="25">
        <f t="shared" si="7"/>
      </c>
      <c r="W44" s="25">
        <f t="shared" si="7"/>
      </c>
      <c r="X44" s="25">
        <f t="shared" si="7"/>
      </c>
      <c r="Y44" s="25">
        <f t="shared" si="7"/>
      </c>
      <c r="Z44" s="25">
        <f t="shared" si="7"/>
      </c>
      <c r="AA44" s="25">
        <f t="shared" si="7"/>
      </c>
      <c r="AB44" s="25">
        <f t="shared" si="7"/>
      </c>
      <c r="AC44" s="25">
        <f t="shared" si="7"/>
      </c>
      <c r="AD44" s="25">
        <f t="shared" si="7"/>
      </c>
      <c r="AE44" s="25">
        <f t="shared" si="7"/>
      </c>
      <c r="AF44" s="25">
        <f t="shared" si="7"/>
      </c>
      <c r="AG44" s="25">
        <f t="shared" si="7"/>
      </c>
      <c r="AH44" s="25">
        <f t="shared" si="7"/>
      </c>
    </row>
    <row r="45" spans="3:34" ht="12.75">
      <c r="C45" s="27">
        <v>171.2</v>
      </c>
      <c r="D45" s="27">
        <v>102.84</v>
      </c>
      <c r="E45" s="25">
        <f t="shared" si="6"/>
      </c>
      <c r="F45" s="25">
        <f t="shared" si="6"/>
      </c>
      <c r="G45" s="25">
        <f t="shared" si="6"/>
      </c>
      <c r="H45" s="25">
        <f t="shared" si="6"/>
      </c>
      <c r="I45" s="25">
        <f t="shared" si="6"/>
      </c>
      <c r="J45" s="25">
        <f t="shared" si="6"/>
      </c>
      <c r="K45" s="25">
        <f t="shared" si="6"/>
      </c>
      <c r="L45" s="25">
        <f t="shared" si="6"/>
      </c>
      <c r="M45" s="25">
        <f t="shared" si="6"/>
      </c>
      <c r="N45" s="25">
        <f t="shared" si="6"/>
      </c>
      <c r="O45" s="25">
        <f t="shared" si="6"/>
      </c>
      <c r="P45" s="25">
        <f t="shared" si="6"/>
      </c>
      <c r="Q45" s="25">
        <f t="shared" si="6"/>
      </c>
      <c r="R45" s="25">
        <f t="shared" si="6"/>
      </c>
      <c r="S45" s="25">
        <f t="shared" si="6"/>
      </c>
      <c r="T45" s="25">
        <f t="shared" si="6"/>
      </c>
      <c r="U45" s="25">
        <f t="shared" si="7"/>
      </c>
      <c r="V45" s="25">
        <f t="shared" si="7"/>
      </c>
      <c r="W45" s="25">
        <f t="shared" si="7"/>
      </c>
      <c r="X45" s="25">
        <f t="shared" si="7"/>
      </c>
      <c r="Y45" s="25">
        <f t="shared" si="7"/>
      </c>
      <c r="Z45" s="25">
        <f t="shared" si="7"/>
      </c>
      <c r="AA45" s="25">
        <f t="shared" si="7"/>
      </c>
      <c r="AB45" s="25">
        <f t="shared" si="7"/>
      </c>
      <c r="AC45" s="25">
        <f t="shared" si="7"/>
      </c>
      <c r="AD45" s="25">
        <f t="shared" si="7"/>
      </c>
      <c r="AE45" s="25">
        <f t="shared" si="7"/>
      </c>
      <c r="AF45" s="25">
        <f t="shared" si="7"/>
      </c>
      <c r="AG45" s="25">
        <f t="shared" si="7"/>
      </c>
      <c r="AH45" s="25">
        <f t="shared" si="7"/>
      </c>
    </row>
    <row r="46" spans="3:34" ht="12.75">
      <c r="C46" s="27">
        <v>173.3</v>
      </c>
      <c r="D46" s="27">
        <v>99.74</v>
      </c>
      <c r="E46" s="25">
        <f t="shared" si="6"/>
      </c>
      <c r="F46" s="25">
        <f t="shared" si="6"/>
      </c>
      <c r="G46" s="25">
        <f t="shared" si="6"/>
      </c>
      <c r="H46" s="25">
        <f t="shared" si="6"/>
      </c>
      <c r="I46" s="25">
        <f t="shared" si="6"/>
      </c>
      <c r="J46" s="25">
        <f t="shared" si="6"/>
      </c>
      <c r="K46" s="25">
        <f t="shared" si="6"/>
      </c>
      <c r="L46" s="25">
        <f t="shared" si="6"/>
      </c>
      <c r="M46" s="25">
        <f t="shared" si="6"/>
      </c>
      <c r="N46" s="25">
        <f t="shared" si="6"/>
      </c>
      <c r="O46" s="25">
        <f t="shared" si="6"/>
      </c>
      <c r="P46" s="25">
        <f t="shared" si="6"/>
      </c>
      <c r="Q46" s="25">
        <f t="shared" si="6"/>
      </c>
      <c r="R46" s="25">
        <f t="shared" si="6"/>
      </c>
      <c r="S46" s="25">
        <f t="shared" si="6"/>
      </c>
      <c r="T46" s="25">
        <f t="shared" si="6"/>
      </c>
      <c r="U46" s="25">
        <f t="shared" si="7"/>
      </c>
      <c r="V46" s="25">
        <f t="shared" si="7"/>
      </c>
      <c r="W46" s="25">
        <f t="shared" si="7"/>
      </c>
      <c r="X46" s="25">
        <f t="shared" si="7"/>
      </c>
      <c r="Y46" s="25">
        <f t="shared" si="7"/>
      </c>
      <c r="Z46" s="25">
        <f t="shared" si="7"/>
      </c>
      <c r="AA46" s="25">
        <f t="shared" si="7"/>
      </c>
      <c r="AB46" s="25">
        <f t="shared" si="7"/>
      </c>
      <c r="AC46" s="25">
        <f t="shared" si="7"/>
      </c>
      <c r="AD46" s="25">
        <f t="shared" si="7"/>
      </c>
      <c r="AE46" s="25">
        <f t="shared" si="7"/>
      </c>
      <c r="AF46" s="25">
        <f t="shared" si="7"/>
      </c>
      <c r="AG46" s="25">
        <f t="shared" si="7"/>
      </c>
      <c r="AH46" s="25">
        <f t="shared" si="7"/>
      </c>
    </row>
    <row r="47" spans="3:34" ht="12.75">
      <c r="C47" s="27">
        <v>181.8</v>
      </c>
      <c r="D47" s="27">
        <v>100.24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</c>
      <c r="J47" s="25">
        <f t="shared" si="6"/>
      </c>
      <c r="K47" s="25">
        <f t="shared" si="6"/>
      </c>
      <c r="L47" s="25">
        <f t="shared" si="6"/>
      </c>
      <c r="M47" s="25">
        <f t="shared" si="6"/>
      </c>
      <c r="N47" s="25">
        <f t="shared" si="6"/>
      </c>
      <c r="O47" s="25">
        <f t="shared" si="6"/>
      </c>
      <c r="P47" s="25">
        <f t="shared" si="6"/>
      </c>
      <c r="Q47" s="25">
        <f t="shared" si="6"/>
      </c>
      <c r="R47" s="25">
        <f t="shared" si="6"/>
      </c>
      <c r="S47" s="25">
        <f t="shared" si="6"/>
      </c>
      <c r="T47" s="25">
        <f t="shared" si="6"/>
      </c>
      <c r="U47" s="25">
        <f t="shared" si="7"/>
      </c>
      <c r="V47" s="25">
        <f t="shared" si="7"/>
      </c>
      <c r="W47" s="25">
        <f t="shared" si="7"/>
      </c>
      <c r="X47" s="25">
        <f t="shared" si="7"/>
      </c>
      <c r="Y47" s="25">
        <f t="shared" si="7"/>
      </c>
      <c r="Z47" s="25">
        <f t="shared" si="7"/>
      </c>
      <c r="AA47" s="25">
        <f t="shared" si="7"/>
      </c>
      <c r="AB47" s="25">
        <f t="shared" si="7"/>
      </c>
      <c r="AC47" s="25">
        <f t="shared" si="7"/>
      </c>
      <c r="AD47" s="25">
        <f t="shared" si="7"/>
      </c>
      <c r="AE47" s="25">
        <f t="shared" si="7"/>
      </c>
      <c r="AF47" s="25">
        <f t="shared" si="7"/>
      </c>
      <c r="AG47" s="25">
        <f t="shared" si="7"/>
      </c>
      <c r="AH47" s="25">
        <f t="shared" si="7"/>
      </c>
    </row>
    <row r="48" spans="3:34" ht="12.75">
      <c r="C48" s="27">
        <v>184.2</v>
      </c>
      <c r="D48" s="27">
        <v>101.84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</c>
      <c r="K48" s="25">
        <f t="shared" si="6"/>
      </c>
      <c r="L48" s="25">
        <f t="shared" si="6"/>
      </c>
      <c r="M48" s="25">
        <f t="shared" si="6"/>
      </c>
      <c r="N48" s="25">
        <f t="shared" si="6"/>
      </c>
      <c r="O48" s="25">
        <f t="shared" si="6"/>
      </c>
      <c r="P48" s="25">
        <f t="shared" si="6"/>
      </c>
      <c r="Q48" s="25">
        <f t="shared" si="6"/>
      </c>
      <c r="R48" s="25">
        <f t="shared" si="6"/>
      </c>
      <c r="S48" s="25">
        <f t="shared" si="6"/>
      </c>
      <c r="T48" s="25">
        <f t="shared" si="6"/>
      </c>
      <c r="U48" s="25">
        <f t="shared" si="7"/>
      </c>
      <c r="V48" s="25">
        <f t="shared" si="7"/>
      </c>
      <c r="W48" s="25">
        <f t="shared" si="7"/>
      </c>
      <c r="X48" s="25">
        <f t="shared" si="7"/>
      </c>
      <c r="Y48" s="25">
        <f t="shared" si="7"/>
      </c>
      <c r="Z48" s="25">
        <f t="shared" si="7"/>
      </c>
      <c r="AA48" s="25">
        <f t="shared" si="7"/>
      </c>
      <c r="AB48" s="25">
        <f t="shared" si="7"/>
      </c>
      <c r="AC48" s="25">
        <f t="shared" si="7"/>
      </c>
      <c r="AD48" s="25">
        <f t="shared" si="7"/>
      </c>
      <c r="AE48" s="25">
        <f t="shared" si="7"/>
      </c>
      <c r="AF48" s="25">
        <f t="shared" si="7"/>
      </c>
      <c r="AG48" s="25">
        <f t="shared" si="7"/>
      </c>
      <c r="AH48" s="25">
        <f t="shared" si="7"/>
      </c>
    </row>
    <row r="49" spans="3:34" ht="12.75">
      <c r="C49" s="27">
        <v>194.7</v>
      </c>
      <c r="D49" s="27">
        <v>106.99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</c>
      <c r="M49" s="25">
        <f t="shared" si="6"/>
      </c>
      <c r="N49" s="25">
        <f t="shared" si="6"/>
      </c>
      <c r="O49" s="25">
        <f t="shared" si="6"/>
      </c>
      <c r="P49" s="25">
        <f t="shared" si="6"/>
      </c>
      <c r="Q49" s="25">
        <f t="shared" si="6"/>
      </c>
      <c r="R49" s="25">
        <f t="shared" si="6"/>
      </c>
      <c r="S49" s="25">
        <f t="shared" si="6"/>
      </c>
      <c r="T49" s="25">
        <f t="shared" si="6"/>
      </c>
      <c r="U49" s="25">
        <f t="shared" si="7"/>
      </c>
      <c r="V49" s="25">
        <f t="shared" si="7"/>
      </c>
      <c r="W49" s="25">
        <f t="shared" si="7"/>
      </c>
      <c r="X49" s="25">
        <f t="shared" si="7"/>
      </c>
      <c r="Y49" s="25">
        <f t="shared" si="7"/>
      </c>
      <c r="Z49" s="25">
        <f t="shared" si="7"/>
      </c>
      <c r="AA49" s="25">
        <f t="shared" si="7"/>
      </c>
      <c r="AB49" s="25">
        <f t="shared" si="7"/>
      </c>
      <c r="AC49" s="25">
        <f t="shared" si="7"/>
      </c>
      <c r="AD49" s="25">
        <f t="shared" si="7"/>
      </c>
      <c r="AE49" s="25">
        <f t="shared" si="7"/>
      </c>
      <c r="AF49" s="25">
        <f t="shared" si="7"/>
      </c>
      <c r="AG49" s="25">
        <f t="shared" si="7"/>
      </c>
      <c r="AH49" s="25">
        <f t="shared" si="7"/>
      </c>
    </row>
    <row r="50" spans="3:34" ht="12.75">
      <c r="C50" s="27">
        <v>195.7</v>
      </c>
      <c r="D50" s="27">
        <v>108.9</v>
      </c>
      <c r="E50" s="25">
        <f t="shared" si="6"/>
      </c>
      <c r="F50" s="25">
        <f t="shared" si="6"/>
      </c>
      <c r="G50" s="25">
        <f t="shared" si="6"/>
      </c>
      <c r="H50" s="25">
        <f t="shared" si="6"/>
      </c>
      <c r="I50" s="25">
        <f t="shared" si="6"/>
      </c>
      <c r="J50" s="25">
        <f t="shared" si="6"/>
      </c>
      <c r="K50" s="25">
        <f t="shared" si="6"/>
      </c>
      <c r="L50" s="25">
        <f t="shared" si="6"/>
      </c>
      <c r="M50" s="25">
        <f t="shared" si="6"/>
      </c>
      <c r="N50" s="25">
        <f t="shared" si="6"/>
      </c>
      <c r="O50" s="25">
        <f t="shared" si="6"/>
      </c>
      <c r="P50" s="25">
        <f t="shared" si="6"/>
      </c>
      <c r="Q50" s="25">
        <f t="shared" si="6"/>
      </c>
      <c r="R50" s="25">
        <f t="shared" si="6"/>
      </c>
      <c r="S50" s="25">
        <f t="shared" si="6"/>
      </c>
      <c r="T50" s="25">
        <f t="shared" si="6"/>
      </c>
      <c r="U50" s="25">
        <f t="shared" si="7"/>
      </c>
      <c r="V50" s="25">
        <f t="shared" si="7"/>
      </c>
      <c r="W50" s="25">
        <f t="shared" si="7"/>
      </c>
      <c r="X50" s="25">
        <f t="shared" si="7"/>
      </c>
      <c r="Y50" s="25">
        <f t="shared" si="7"/>
      </c>
      <c r="Z50" s="25">
        <f t="shared" si="7"/>
      </c>
      <c r="AA50" s="25">
        <f t="shared" si="7"/>
      </c>
      <c r="AB50" s="25">
        <f t="shared" si="7"/>
      </c>
      <c r="AC50" s="25">
        <f t="shared" si="7"/>
      </c>
      <c r="AD50" s="25">
        <f t="shared" si="7"/>
      </c>
      <c r="AE50" s="25">
        <f t="shared" si="7"/>
      </c>
      <c r="AF50" s="25">
        <f t="shared" si="7"/>
      </c>
      <c r="AG50" s="25">
        <f t="shared" si="7"/>
      </c>
      <c r="AH50" s="25">
        <f t="shared" si="7"/>
      </c>
    </row>
    <row r="51" spans="5:34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5:34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5:34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5:34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I58"/>
  <sheetViews>
    <sheetView zoomScale="85" zoomScaleNormal="85" workbookViewId="0" topLeftCell="A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5" ht="12.75" customHeight="1">
      <c r="A2" s="1"/>
      <c r="C2" s="43"/>
      <c r="D2" s="27">
        <f>MIN(C14:C104)</f>
        <v>2</v>
      </c>
      <c r="E2" s="65">
        <f>Stage_QPlots!$P3</f>
        <v>91.526</v>
      </c>
      <c r="F2" s="65">
        <f>Stage_QPlots!$P4</f>
        <v>91.803</v>
      </c>
      <c r="G2" s="65">
        <f>Stage_QPlots!$P5</f>
        <v>92.578</v>
      </c>
      <c r="H2" s="65">
        <f>Stage_QPlots!$P6</f>
        <v>92.966</v>
      </c>
      <c r="I2" s="65">
        <f>Stage_QPlots!$P7</f>
        <v>93.36</v>
      </c>
      <c r="J2" s="65">
        <f>Stage_QPlots!$P8</f>
        <v>93.729</v>
      </c>
      <c r="K2" s="65">
        <f>Stage_QPlots!$P9</f>
        <v>94.025</v>
      </c>
      <c r="L2" s="65">
        <f>Stage_QPlots!$P10</f>
        <v>94.231</v>
      </c>
      <c r="M2" s="65">
        <f>Stage_QPlots!$P11</f>
        <v>94.405</v>
      </c>
      <c r="N2" s="65">
        <f>Stage_QPlots!$P12</f>
        <v>94.523</v>
      </c>
      <c r="O2" s="65">
        <f>Stage_QPlots!$P13</f>
        <v>94.636</v>
      </c>
      <c r="P2" s="65">
        <f>Stage_QPlots!$P14</f>
        <v>94.743</v>
      </c>
      <c r="Q2" s="65">
        <f>Stage_QPlots!$P15</f>
        <v>94.837</v>
      </c>
      <c r="R2" s="65">
        <f>Stage_QPlots!$P16</f>
        <v>94.927</v>
      </c>
      <c r="S2" s="65">
        <f>Stage_QPlots!$P17</f>
        <v>94.965</v>
      </c>
      <c r="T2" s="65">
        <f>Stage_QPlots!$P18</f>
        <v>95.074</v>
      </c>
      <c r="U2" s="65">
        <f>Stage_QPlots!$P19</f>
        <v>95.152</v>
      </c>
      <c r="V2" s="65">
        <f>Stage_QPlots!$P20</f>
        <v>95.228</v>
      </c>
      <c r="W2" s="65">
        <f>Stage_QPlots!$P21</f>
        <v>95.286</v>
      </c>
      <c r="X2" s="65">
        <f>Stage_QPlots!$P22</f>
        <v>95.339</v>
      </c>
      <c r="Y2" s="65">
        <f>Stage_QPlots!$P23</f>
        <v>95.392</v>
      </c>
      <c r="Z2" s="65">
        <f>Stage_QPlots!$P24</f>
        <v>95.442</v>
      </c>
      <c r="AA2" s="65">
        <f>Stage_QPlots!$P25</f>
        <v>95.49</v>
      </c>
      <c r="AB2" s="65">
        <f>Stage_QPlots!$P26</f>
        <v>95.537</v>
      </c>
      <c r="AC2" s="65">
        <f>Stage_QPlots!$P27</f>
        <v>95.582</v>
      </c>
      <c r="AD2" s="65">
        <f>Stage_QPlots!$P28</f>
        <v>95.626</v>
      </c>
      <c r="AE2" s="65">
        <f>Stage_QPlots!$P29</f>
        <v>95.668</v>
      </c>
      <c r="AF2" s="65">
        <f>Stage_QPlots!$P30</f>
        <v>95.706</v>
      </c>
      <c r="AG2" s="65">
        <f>Stage_QPlots!$P31</f>
        <v>95.746</v>
      </c>
      <c r="AH2" s="65">
        <f>Stage_QPlots!$P32</f>
        <v>95.807</v>
      </c>
      <c r="AI2" s="27">
        <f>Summary_Tables!C28</f>
        <v>89.85</v>
      </c>
    </row>
    <row r="3" spans="1:35" ht="12.75">
      <c r="A3" s="1"/>
      <c r="C3" s="43"/>
      <c r="D3" s="27">
        <f>MAX(C14:C104)</f>
        <v>147.8</v>
      </c>
      <c r="E3" s="65">
        <f>Stage_QPlots!$P3</f>
        <v>91.526</v>
      </c>
      <c r="F3" s="65">
        <f>Stage_QPlots!$P4</f>
        <v>91.803</v>
      </c>
      <c r="G3" s="65">
        <f>Stage_QPlots!$P5</f>
        <v>92.578</v>
      </c>
      <c r="H3" s="65">
        <f>Stage_QPlots!$P6</f>
        <v>92.966</v>
      </c>
      <c r="I3" s="65">
        <f>Stage_QPlots!$P7</f>
        <v>93.36</v>
      </c>
      <c r="J3" s="65">
        <f>Stage_QPlots!$P8</f>
        <v>93.729</v>
      </c>
      <c r="K3" s="65">
        <f>Stage_QPlots!$P9</f>
        <v>94.025</v>
      </c>
      <c r="L3" s="65">
        <f>Stage_QPlots!$P10</f>
        <v>94.231</v>
      </c>
      <c r="M3" s="65">
        <f>Stage_QPlots!$P11</f>
        <v>94.405</v>
      </c>
      <c r="N3" s="65">
        <f>Stage_QPlots!$P12</f>
        <v>94.523</v>
      </c>
      <c r="O3" s="65">
        <f>Stage_QPlots!$P13</f>
        <v>94.636</v>
      </c>
      <c r="P3" s="65">
        <f>Stage_QPlots!$P14</f>
        <v>94.743</v>
      </c>
      <c r="Q3" s="65">
        <f>Stage_QPlots!$P15</f>
        <v>94.837</v>
      </c>
      <c r="R3" s="65">
        <f>Stage_QPlots!$P16</f>
        <v>94.927</v>
      </c>
      <c r="S3" s="65">
        <f>Stage_QPlots!$P17</f>
        <v>94.965</v>
      </c>
      <c r="T3" s="65">
        <f>Stage_QPlots!$P18</f>
        <v>95.074</v>
      </c>
      <c r="U3" s="65">
        <f>Stage_QPlots!$P19</f>
        <v>95.152</v>
      </c>
      <c r="V3" s="65">
        <f>Stage_QPlots!$P20</f>
        <v>95.228</v>
      </c>
      <c r="W3" s="65">
        <f>Stage_QPlots!$P21</f>
        <v>95.286</v>
      </c>
      <c r="X3" s="65">
        <f>Stage_QPlots!$P22</f>
        <v>95.339</v>
      </c>
      <c r="Y3" s="65">
        <f>Stage_QPlots!$P23</f>
        <v>95.392</v>
      </c>
      <c r="Z3" s="65">
        <f>Stage_QPlots!$P24</f>
        <v>95.442</v>
      </c>
      <c r="AA3" s="65">
        <f>Stage_QPlots!$P25</f>
        <v>95.49</v>
      </c>
      <c r="AB3" s="65">
        <f>Stage_QPlots!$P26</f>
        <v>95.537</v>
      </c>
      <c r="AC3" s="65">
        <f>Stage_QPlots!$P27</f>
        <v>95.582</v>
      </c>
      <c r="AD3" s="65">
        <f>Stage_QPlots!$P28</f>
        <v>95.626</v>
      </c>
      <c r="AE3" s="65">
        <f>Stage_QPlots!$P29</f>
        <v>95.668</v>
      </c>
      <c r="AF3" s="65">
        <f>Stage_QPlots!$P30</f>
        <v>95.706</v>
      </c>
      <c r="AG3" s="65">
        <f>Stage_QPlots!$P31</f>
        <v>95.746</v>
      </c>
      <c r="AH3" s="65">
        <f>Stage_QPlots!$P32</f>
        <v>95.807</v>
      </c>
      <c r="AI3" s="62">
        <f>Summary_Tables!D28</f>
        <v>93.41</v>
      </c>
    </row>
    <row r="4" spans="1:35" ht="12.75">
      <c r="A4" s="65"/>
      <c r="C4" s="109" t="s">
        <v>38</v>
      </c>
      <c r="D4" s="6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65"/>
      <c r="C5" s="109"/>
      <c r="D5" s="30" t="s">
        <v>40</v>
      </c>
      <c r="E5">
        <v>21</v>
      </c>
      <c r="F5">
        <v>22</v>
      </c>
      <c r="G5">
        <v>23</v>
      </c>
      <c r="H5">
        <v>23</v>
      </c>
      <c r="I5">
        <v>24</v>
      </c>
      <c r="J5">
        <v>25</v>
      </c>
      <c r="K5">
        <v>26</v>
      </c>
      <c r="L5">
        <v>28</v>
      </c>
      <c r="M5">
        <v>28</v>
      </c>
      <c r="N5">
        <v>28</v>
      </c>
      <c r="O5">
        <v>29</v>
      </c>
      <c r="P5">
        <v>29</v>
      </c>
      <c r="Q5">
        <v>29</v>
      </c>
      <c r="R5">
        <v>29</v>
      </c>
      <c r="S5">
        <v>30</v>
      </c>
      <c r="T5">
        <v>31</v>
      </c>
      <c r="U5">
        <v>32</v>
      </c>
      <c r="V5">
        <v>32</v>
      </c>
      <c r="W5">
        <v>33</v>
      </c>
      <c r="X5">
        <v>34</v>
      </c>
      <c r="Y5">
        <v>34</v>
      </c>
      <c r="Z5">
        <v>34</v>
      </c>
      <c r="AA5">
        <v>34</v>
      </c>
      <c r="AB5">
        <v>34</v>
      </c>
      <c r="AC5">
        <v>34</v>
      </c>
      <c r="AD5">
        <v>34</v>
      </c>
      <c r="AE5">
        <v>34</v>
      </c>
      <c r="AF5">
        <v>34</v>
      </c>
      <c r="AG5">
        <v>34</v>
      </c>
      <c r="AH5">
        <v>34</v>
      </c>
      <c r="AI5" s="27"/>
    </row>
    <row r="6" spans="1:35" ht="12.75">
      <c r="A6" s="65"/>
      <c r="C6" s="109"/>
      <c r="D6" s="30" t="s">
        <v>41</v>
      </c>
      <c r="E6">
        <v>74.45</v>
      </c>
      <c r="F6">
        <v>78.28</v>
      </c>
      <c r="G6">
        <v>82.51</v>
      </c>
      <c r="H6">
        <v>84.46</v>
      </c>
      <c r="I6">
        <v>93.07</v>
      </c>
      <c r="J6">
        <v>103.53</v>
      </c>
      <c r="K6">
        <v>111.18</v>
      </c>
      <c r="L6">
        <v>114.44</v>
      </c>
      <c r="M6">
        <v>116.54</v>
      </c>
      <c r="N6">
        <v>117.97</v>
      </c>
      <c r="O6">
        <v>120.19</v>
      </c>
      <c r="P6">
        <v>122.43</v>
      </c>
      <c r="Q6">
        <v>124.4</v>
      </c>
      <c r="R6">
        <v>126.29</v>
      </c>
      <c r="S6">
        <v>127.44</v>
      </c>
      <c r="T6">
        <v>132.15</v>
      </c>
      <c r="U6">
        <v>134.3</v>
      </c>
      <c r="V6">
        <v>136.48</v>
      </c>
      <c r="W6">
        <v>136.99</v>
      </c>
      <c r="X6">
        <v>137.21</v>
      </c>
      <c r="Y6">
        <v>137.6</v>
      </c>
      <c r="Z6">
        <v>137.96</v>
      </c>
      <c r="AA6">
        <v>138.32</v>
      </c>
      <c r="AB6">
        <v>138.66</v>
      </c>
      <c r="AC6">
        <v>138.99</v>
      </c>
      <c r="AD6">
        <v>139.31</v>
      </c>
      <c r="AE6">
        <v>139.61</v>
      </c>
      <c r="AF6">
        <v>139.89</v>
      </c>
      <c r="AG6">
        <v>140.18</v>
      </c>
      <c r="AH6">
        <v>140.63</v>
      </c>
      <c r="AI6" s="27"/>
    </row>
    <row r="7" spans="1:35" ht="12.75">
      <c r="A7" s="65"/>
      <c r="C7" s="109"/>
      <c r="D7" s="30" t="s">
        <v>42</v>
      </c>
      <c r="E7">
        <v>63.16</v>
      </c>
      <c r="F7">
        <v>83</v>
      </c>
      <c r="G7">
        <v>141.52</v>
      </c>
      <c r="H7">
        <v>171.91</v>
      </c>
      <c r="I7">
        <v>203.99</v>
      </c>
      <c r="J7">
        <v>238.45</v>
      </c>
      <c r="K7">
        <v>268.41</v>
      </c>
      <c r="L7">
        <v>290.46</v>
      </c>
      <c r="M7">
        <v>309.48</v>
      </c>
      <c r="N7">
        <v>322.68</v>
      </c>
      <c r="O7">
        <v>335.41</v>
      </c>
      <c r="P7">
        <v>347.7</v>
      </c>
      <c r="Q7">
        <v>358.68</v>
      </c>
      <c r="R7">
        <v>369.37</v>
      </c>
      <c r="S7">
        <v>373.93</v>
      </c>
      <c r="T7">
        <v>387.36</v>
      </c>
      <c r="U7">
        <v>397.22</v>
      </c>
      <c r="V7">
        <v>407</v>
      </c>
      <c r="W7">
        <v>414.54</v>
      </c>
      <c r="X7">
        <v>421.44</v>
      </c>
      <c r="Y7">
        <v>428.35</v>
      </c>
      <c r="Z7">
        <v>434.9</v>
      </c>
      <c r="AA7">
        <v>441.19</v>
      </c>
      <c r="AB7">
        <v>447.38</v>
      </c>
      <c r="AC7">
        <v>453.31</v>
      </c>
      <c r="AD7">
        <v>459.12</v>
      </c>
      <c r="AE7">
        <v>464.68</v>
      </c>
      <c r="AF7">
        <v>469.73</v>
      </c>
      <c r="AG7">
        <v>475.05</v>
      </c>
      <c r="AH7">
        <v>483.18</v>
      </c>
      <c r="AI7" s="27"/>
    </row>
    <row r="8" spans="1:35" ht="12.75">
      <c r="A8" s="65"/>
      <c r="C8" s="109"/>
      <c r="D8" s="31" t="s">
        <v>43</v>
      </c>
      <c r="E8">
        <v>69.89</v>
      </c>
      <c r="F8">
        <v>73.48</v>
      </c>
      <c r="G8">
        <v>77.3</v>
      </c>
      <c r="H8">
        <v>79.05</v>
      </c>
      <c r="I8">
        <v>87.47</v>
      </c>
      <c r="J8">
        <v>97.79</v>
      </c>
      <c r="K8">
        <v>105.27</v>
      </c>
      <c r="L8">
        <v>108.38</v>
      </c>
      <c r="M8">
        <v>110.34</v>
      </c>
      <c r="N8">
        <v>111.68</v>
      </c>
      <c r="O8">
        <v>113.82</v>
      </c>
      <c r="P8">
        <v>115.99</v>
      </c>
      <c r="Q8">
        <v>117.89</v>
      </c>
      <c r="R8">
        <v>119.72</v>
      </c>
      <c r="S8">
        <v>120.85</v>
      </c>
      <c r="T8">
        <v>125.5</v>
      </c>
      <c r="U8">
        <v>127.6</v>
      </c>
      <c r="V8">
        <v>129.72</v>
      </c>
      <c r="W8">
        <v>130.2</v>
      </c>
      <c r="X8">
        <v>130.39</v>
      </c>
      <c r="Y8">
        <v>130.76</v>
      </c>
      <c r="Z8">
        <v>131.1</v>
      </c>
      <c r="AA8">
        <v>131.43</v>
      </c>
      <c r="AB8">
        <v>131.75</v>
      </c>
      <c r="AC8">
        <v>132.06</v>
      </c>
      <c r="AD8">
        <v>132.37</v>
      </c>
      <c r="AE8">
        <v>132.66</v>
      </c>
      <c r="AF8">
        <v>132.92</v>
      </c>
      <c r="AG8">
        <v>133.19</v>
      </c>
      <c r="AH8">
        <v>133.61</v>
      </c>
      <c r="AI8" s="27"/>
    </row>
    <row r="9" spans="1:35" ht="12.75">
      <c r="A9" s="65"/>
      <c r="C9" s="109"/>
      <c r="D9" s="31" t="s">
        <v>44</v>
      </c>
      <c r="E9">
        <v>0.85</v>
      </c>
      <c r="F9">
        <v>1.06</v>
      </c>
      <c r="G9">
        <v>1.72</v>
      </c>
      <c r="H9">
        <v>2.04</v>
      </c>
      <c r="I9">
        <v>2.19</v>
      </c>
      <c r="J9">
        <v>2.3</v>
      </c>
      <c r="K9">
        <v>2.41</v>
      </c>
      <c r="L9">
        <v>2.54</v>
      </c>
      <c r="M9">
        <v>2.66</v>
      </c>
      <c r="N9">
        <v>2.74</v>
      </c>
      <c r="O9">
        <v>2.79</v>
      </c>
      <c r="P9">
        <v>2.84</v>
      </c>
      <c r="Q9">
        <v>2.88</v>
      </c>
      <c r="R9">
        <v>2.92</v>
      </c>
      <c r="S9">
        <v>2.93</v>
      </c>
      <c r="T9">
        <v>2.93</v>
      </c>
      <c r="U9">
        <v>2.96</v>
      </c>
      <c r="V9">
        <v>2.98</v>
      </c>
      <c r="W9">
        <v>3.03</v>
      </c>
      <c r="X9">
        <v>3.07</v>
      </c>
      <c r="Y9">
        <v>3.11</v>
      </c>
      <c r="Z9">
        <v>3.15</v>
      </c>
      <c r="AA9">
        <v>3.19</v>
      </c>
      <c r="AB9">
        <v>3.23</v>
      </c>
      <c r="AC9">
        <v>3.26</v>
      </c>
      <c r="AD9">
        <v>3.3</v>
      </c>
      <c r="AE9">
        <v>3.33</v>
      </c>
      <c r="AF9">
        <v>3.36</v>
      </c>
      <c r="AG9">
        <v>3.39</v>
      </c>
      <c r="AH9">
        <v>3.44</v>
      </c>
      <c r="AI9" s="27"/>
    </row>
    <row r="10" spans="1:35" ht="12.75">
      <c r="A10" s="65"/>
      <c r="C10" s="109"/>
      <c r="D10" s="31" t="s">
        <v>45</v>
      </c>
      <c r="E10">
        <v>0.9</v>
      </c>
      <c r="F10">
        <v>1.13</v>
      </c>
      <c r="G10">
        <v>1.83</v>
      </c>
      <c r="H10">
        <v>2.17</v>
      </c>
      <c r="I10">
        <v>2.33</v>
      </c>
      <c r="J10">
        <v>2.44</v>
      </c>
      <c r="K10">
        <v>2.55</v>
      </c>
      <c r="L10">
        <v>2.68</v>
      </c>
      <c r="M10">
        <v>2.8</v>
      </c>
      <c r="N10">
        <v>2.89</v>
      </c>
      <c r="O10">
        <v>2.95</v>
      </c>
      <c r="P10">
        <v>3</v>
      </c>
      <c r="Q10">
        <v>3.04</v>
      </c>
      <c r="R10">
        <v>3.09</v>
      </c>
      <c r="S10">
        <v>3.09</v>
      </c>
      <c r="T10">
        <v>3.09</v>
      </c>
      <c r="U10">
        <v>3.11</v>
      </c>
      <c r="V10">
        <v>3.14</v>
      </c>
      <c r="W10">
        <v>3.18</v>
      </c>
      <c r="X10">
        <v>3.23</v>
      </c>
      <c r="Y10">
        <v>3.28</v>
      </c>
      <c r="Z10">
        <v>3.32</v>
      </c>
      <c r="AA10">
        <v>3.36</v>
      </c>
      <c r="AB10">
        <v>3.4</v>
      </c>
      <c r="AC10">
        <v>3.43</v>
      </c>
      <c r="AD10">
        <v>3.47</v>
      </c>
      <c r="AE10">
        <v>3.5</v>
      </c>
      <c r="AF10">
        <v>3.53</v>
      </c>
      <c r="AG10">
        <v>3.57</v>
      </c>
      <c r="AH10">
        <v>3.62</v>
      </c>
      <c r="AI10" s="27"/>
    </row>
    <row r="11" spans="1:21" ht="12.75">
      <c r="A11" s="65"/>
      <c r="C11" s="47"/>
      <c r="D11" s="46"/>
      <c r="E11" s="25"/>
      <c r="F11" s="25"/>
      <c r="G11" s="25"/>
      <c r="H11" s="25"/>
      <c r="I11" s="25"/>
      <c r="J11" s="25"/>
      <c r="K11" s="2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2.75">
      <c r="A12" s="65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65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65"/>
      <c r="B14" s="50"/>
      <c r="C14">
        <v>2</v>
      </c>
      <c r="D14">
        <v>98.08</v>
      </c>
      <c r="E14" s="25">
        <f aca="true" t="shared" si="0" ref="E14:N23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aca="true" t="shared" si="1" ref="O14:X23">IF(O$2&lt;$D14,"",O$2-$D14)</f>
      </c>
      <c r="P14" s="25">
        <f t="shared" si="1"/>
      </c>
      <c r="Q14" s="25">
        <f t="shared" si="1"/>
      </c>
      <c r="R14" s="25">
        <f t="shared" si="1"/>
      </c>
      <c r="S14" s="25">
        <f t="shared" si="1"/>
      </c>
      <c r="T14" s="25">
        <f t="shared" si="1"/>
      </c>
      <c r="U14" s="25">
        <f t="shared" si="1"/>
      </c>
      <c r="V14" s="25">
        <f t="shared" si="1"/>
      </c>
      <c r="W14" s="25">
        <f t="shared" si="1"/>
      </c>
      <c r="X14" s="25">
        <f t="shared" si="1"/>
      </c>
      <c r="Y14" s="25">
        <f aca="true" t="shared" si="2" ref="Y14:AH23">IF(Y$2&lt;$D14,"",Y$2-$D14)</f>
      </c>
      <c r="Z14" s="25">
        <f t="shared" si="2"/>
      </c>
      <c r="AA14" s="25">
        <f t="shared" si="2"/>
      </c>
      <c r="AB14" s="25">
        <f t="shared" si="2"/>
      </c>
      <c r="AC14" s="25">
        <f t="shared" si="2"/>
      </c>
      <c r="AD14" s="25">
        <f t="shared" si="2"/>
      </c>
      <c r="AE14" s="25">
        <f t="shared" si="2"/>
      </c>
      <c r="AF14" s="25">
        <f t="shared" si="2"/>
      </c>
      <c r="AG14" s="25">
        <f t="shared" si="2"/>
      </c>
      <c r="AH14" s="25">
        <f t="shared" si="2"/>
      </c>
    </row>
    <row r="15" spans="1:34" ht="12.75">
      <c r="A15" s="65"/>
      <c r="C15">
        <v>5.3</v>
      </c>
      <c r="D15">
        <v>96.7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1"/>
      </c>
      <c r="P15" s="25">
        <f t="shared" si="1"/>
      </c>
      <c r="Q15" s="25">
        <f t="shared" si="1"/>
      </c>
      <c r="R15" s="25">
        <f t="shared" si="1"/>
      </c>
      <c r="S15" s="25">
        <f t="shared" si="1"/>
      </c>
      <c r="T15" s="25">
        <f t="shared" si="1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2"/>
      </c>
      <c r="Z15" s="25">
        <f t="shared" si="2"/>
      </c>
      <c r="AA15" s="25">
        <f t="shared" si="2"/>
      </c>
      <c r="AB15" s="25">
        <f t="shared" si="2"/>
      </c>
      <c r="AC15" s="25">
        <f t="shared" si="2"/>
      </c>
      <c r="AD15" s="25">
        <f t="shared" si="2"/>
      </c>
      <c r="AE15" s="25">
        <f t="shared" si="2"/>
      </c>
      <c r="AF15" s="25">
        <f t="shared" si="2"/>
      </c>
      <c r="AG15" s="25">
        <f t="shared" si="2"/>
      </c>
      <c r="AH15" s="25">
        <f t="shared" si="2"/>
      </c>
    </row>
    <row r="16" spans="1:34" ht="12.75">
      <c r="A16" s="65"/>
      <c r="C16">
        <v>5.6</v>
      </c>
      <c r="D16">
        <v>95.91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1"/>
      </c>
      <c r="P16" s="25">
        <f t="shared" si="1"/>
      </c>
      <c r="Q16" s="25">
        <f t="shared" si="1"/>
      </c>
      <c r="R16" s="25">
        <f t="shared" si="1"/>
      </c>
      <c r="S16" s="25">
        <f t="shared" si="1"/>
      </c>
      <c r="T16" s="25">
        <f t="shared" si="1"/>
      </c>
      <c r="U16" s="25">
        <f t="shared" si="1"/>
      </c>
      <c r="V16" s="25">
        <f t="shared" si="1"/>
      </c>
      <c r="W16" s="25">
        <f t="shared" si="1"/>
      </c>
      <c r="X16" s="25">
        <f t="shared" si="1"/>
      </c>
      <c r="Y16" s="25">
        <f t="shared" si="2"/>
      </c>
      <c r="Z16" s="25">
        <f t="shared" si="2"/>
      </c>
      <c r="AA16" s="25">
        <f t="shared" si="2"/>
      </c>
      <c r="AB16" s="25">
        <f t="shared" si="2"/>
      </c>
      <c r="AC16" s="25">
        <f t="shared" si="2"/>
      </c>
      <c r="AD16" s="25">
        <f t="shared" si="2"/>
      </c>
      <c r="AE16" s="25">
        <f t="shared" si="2"/>
      </c>
      <c r="AF16" s="25">
        <f t="shared" si="2"/>
      </c>
      <c r="AG16" s="25">
        <f t="shared" si="2"/>
      </c>
      <c r="AH16" s="25">
        <f t="shared" si="2"/>
      </c>
    </row>
    <row r="17" spans="1:34" ht="12.75">
      <c r="A17" s="65"/>
      <c r="C17">
        <v>6.7</v>
      </c>
      <c r="D17">
        <v>95.08</v>
      </c>
      <c r="E17" s="25">
        <f t="shared" si="0"/>
      </c>
      <c r="F17" s="25">
        <f t="shared" si="0"/>
      </c>
      <c r="G17" s="25">
        <f t="shared" si="0"/>
      </c>
      <c r="H17" s="25">
        <f t="shared" si="0"/>
      </c>
      <c r="I17" s="25">
        <f t="shared" si="0"/>
      </c>
      <c r="J17" s="25">
        <f t="shared" si="0"/>
      </c>
      <c r="K17" s="25">
        <f t="shared" si="0"/>
      </c>
      <c r="L17" s="25">
        <f t="shared" si="0"/>
      </c>
      <c r="M17" s="25">
        <f t="shared" si="0"/>
      </c>
      <c r="N17" s="25">
        <f t="shared" si="0"/>
      </c>
      <c r="O17" s="25">
        <f t="shared" si="1"/>
      </c>
      <c r="P17" s="25">
        <f t="shared" si="1"/>
      </c>
      <c r="Q17" s="25">
        <f t="shared" si="1"/>
      </c>
      <c r="R17" s="25">
        <f t="shared" si="1"/>
      </c>
      <c r="S17" s="25">
        <f t="shared" si="1"/>
      </c>
      <c r="T17" s="25">
        <f t="shared" si="1"/>
      </c>
      <c r="U17" s="25">
        <f t="shared" si="1"/>
        <v>0.07200000000000273</v>
      </c>
      <c r="V17" s="25">
        <f t="shared" si="1"/>
        <v>0.14799999999999613</v>
      </c>
      <c r="W17" s="25">
        <f t="shared" si="1"/>
        <v>0.20600000000000307</v>
      </c>
      <c r="X17" s="25">
        <f t="shared" si="1"/>
        <v>0.25900000000000034</v>
      </c>
      <c r="Y17" s="25">
        <f t="shared" si="2"/>
        <v>0.3119999999999976</v>
      </c>
      <c r="Z17" s="25">
        <f t="shared" si="2"/>
        <v>0.36199999999999477</v>
      </c>
      <c r="AA17" s="25">
        <f t="shared" si="2"/>
        <v>0.4099999999999966</v>
      </c>
      <c r="AB17" s="25">
        <f t="shared" si="2"/>
        <v>0.45700000000000784</v>
      </c>
      <c r="AC17" s="25">
        <f t="shared" si="2"/>
        <v>0.5019999999999953</v>
      </c>
      <c r="AD17" s="25">
        <f t="shared" si="2"/>
        <v>0.5460000000000065</v>
      </c>
      <c r="AE17" s="25">
        <f t="shared" si="2"/>
        <v>0.5880000000000081</v>
      </c>
      <c r="AF17" s="25">
        <f t="shared" si="2"/>
        <v>0.6260000000000048</v>
      </c>
      <c r="AG17" s="25">
        <f t="shared" si="2"/>
        <v>0.6659999999999968</v>
      </c>
      <c r="AH17" s="25">
        <f t="shared" si="2"/>
        <v>0.7270000000000039</v>
      </c>
    </row>
    <row r="18" spans="1:34" ht="12.75">
      <c r="A18" s="65"/>
      <c r="C18">
        <v>8.5</v>
      </c>
      <c r="D18">
        <v>95.24</v>
      </c>
      <c r="E18" s="25">
        <f t="shared" si="0"/>
      </c>
      <c r="F18" s="25">
        <f t="shared" si="0"/>
      </c>
      <c r="G18" s="25">
        <f t="shared" si="0"/>
      </c>
      <c r="H18" s="25">
        <f t="shared" si="0"/>
      </c>
      <c r="I18" s="25">
        <f t="shared" si="0"/>
      </c>
      <c r="J18" s="25">
        <f t="shared" si="0"/>
      </c>
      <c r="K18" s="25">
        <f t="shared" si="0"/>
      </c>
      <c r="L18" s="25">
        <f t="shared" si="0"/>
      </c>
      <c r="M18" s="25">
        <f t="shared" si="0"/>
      </c>
      <c r="N18" s="25">
        <f t="shared" si="0"/>
      </c>
      <c r="O18" s="25">
        <f t="shared" si="1"/>
      </c>
      <c r="P18" s="25">
        <f t="shared" si="1"/>
      </c>
      <c r="Q18" s="25">
        <f t="shared" si="1"/>
      </c>
      <c r="R18" s="25">
        <f t="shared" si="1"/>
      </c>
      <c r="S18" s="25">
        <f t="shared" si="1"/>
      </c>
      <c r="T18" s="25">
        <f t="shared" si="1"/>
      </c>
      <c r="U18" s="25">
        <f t="shared" si="1"/>
      </c>
      <c r="V18" s="25">
        <f t="shared" si="1"/>
      </c>
      <c r="W18" s="25">
        <f t="shared" si="1"/>
        <v>0.04600000000000648</v>
      </c>
      <c r="X18" s="25">
        <f t="shared" si="1"/>
        <v>0.09900000000000375</v>
      </c>
      <c r="Y18" s="25">
        <f t="shared" si="2"/>
        <v>0.15200000000000102</v>
      </c>
      <c r="Z18" s="25">
        <f t="shared" si="2"/>
        <v>0.20199999999999818</v>
      </c>
      <c r="AA18" s="25">
        <f t="shared" si="2"/>
        <v>0.25</v>
      </c>
      <c r="AB18" s="25">
        <f t="shared" si="2"/>
        <v>0.29700000000001125</v>
      </c>
      <c r="AC18" s="25">
        <f t="shared" si="2"/>
        <v>0.34199999999999875</v>
      </c>
      <c r="AD18" s="25">
        <f t="shared" si="2"/>
        <v>0.3860000000000099</v>
      </c>
      <c r="AE18" s="25">
        <f t="shared" si="2"/>
        <v>0.4280000000000115</v>
      </c>
      <c r="AF18" s="25">
        <f t="shared" si="2"/>
        <v>0.4660000000000082</v>
      </c>
      <c r="AG18" s="25">
        <f t="shared" si="2"/>
        <v>0.5060000000000002</v>
      </c>
      <c r="AH18" s="25">
        <f t="shared" si="2"/>
        <v>0.5670000000000073</v>
      </c>
    </row>
    <row r="19" spans="1:34" ht="12.75">
      <c r="A19" s="65"/>
      <c r="C19">
        <v>18</v>
      </c>
      <c r="D19">
        <v>94.54</v>
      </c>
      <c r="E19" s="25">
        <f t="shared" si="0"/>
      </c>
      <c r="F19" s="25">
        <f t="shared" si="0"/>
      </c>
      <c r="G19" s="25">
        <f t="shared" si="0"/>
      </c>
      <c r="H19" s="25">
        <f t="shared" si="0"/>
      </c>
      <c r="I19" s="25">
        <f t="shared" si="0"/>
      </c>
      <c r="J19" s="25">
        <f t="shared" si="0"/>
      </c>
      <c r="K19" s="25">
        <f t="shared" si="0"/>
      </c>
      <c r="L19" s="25">
        <f t="shared" si="0"/>
      </c>
      <c r="M19" s="25">
        <f t="shared" si="0"/>
      </c>
      <c r="N19" s="25">
        <f t="shared" si="0"/>
      </c>
      <c r="O19" s="25">
        <f t="shared" si="1"/>
        <v>0.09599999999998943</v>
      </c>
      <c r="P19" s="25">
        <f t="shared" si="1"/>
        <v>0.20299999999998875</v>
      </c>
      <c r="Q19" s="25">
        <f t="shared" si="1"/>
        <v>0.29699999999999704</v>
      </c>
      <c r="R19" s="25">
        <f t="shared" si="1"/>
        <v>0.38700000000000045</v>
      </c>
      <c r="S19" s="25">
        <f t="shared" si="1"/>
        <v>0.42499999999999716</v>
      </c>
      <c r="T19" s="25">
        <f t="shared" si="1"/>
        <v>0.5339999999999918</v>
      </c>
      <c r="U19" s="25">
        <f t="shared" si="1"/>
        <v>0.6119999999999948</v>
      </c>
      <c r="V19" s="25">
        <f t="shared" si="1"/>
        <v>0.6879999999999882</v>
      </c>
      <c r="W19" s="25">
        <f t="shared" si="1"/>
        <v>0.7459999999999951</v>
      </c>
      <c r="X19" s="25">
        <f t="shared" si="1"/>
        <v>0.7989999999999924</v>
      </c>
      <c r="Y19" s="25">
        <f t="shared" si="2"/>
        <v>0.8519999999999897</v>
      </c>
      <c r="Z19" s="25">
        <f t="shared" si="2"/>
        <v>0.9019999999999868</v>
      </c>
      <c r="AA19" s="25">
        <f t="shared" si="2"/>
        <v>0.9499999999999886</v>
      </c>
      <c r="AB19" s="25">
        <f t="shared" si="2"/>
        <v>0.9969999999999999</v>
      </c>
      <c r="AC19" s="25">
        <f t="shared" si="2"/>
        <v>1.0419999999999874</v>
      </c>
      <c r="AD19" s="25">
        <f t="shared" si="2"/>
        <v>1.0859999999999985</v>
      </c>
      <c r="AE19" s="25">
        <f t="shared" si="2"/>
        <v>1.1280000000000001</v>
      </c>
      <c r="AF19" s="25">
        <f t="shared" si="2"/>
        <v>1.1659999999999968</v>
      </c>
      <c r="AG19" s="25">
        <f t="shared" si="2"/>
        <v>1.2059999999999889</v>
      </c>
      <c r="AH19" s="25">
        <f t="shared" si="2"/>
        <v>1.266999999999996</v>
      </c>
    </row>
    <row r="20" spans="1:34" ht="12.75">
      <c r="A20" s="65"/>
      <c r="C20">
        <v>21.1</v>
      </c>
      <c r="D20">
        <v>93.86</v>
      </c>
      <c r="E20" s="25">
        <f t="shared" si="0"/>
      </c>
      <c r="F20" s="25">
        <f t="shared" si="0"/>
      </c>
      <c r="G20" s="25">
        <f t="shared" si="0"/>
      </c>
      <c r="H20" s="25">
        <f t="shared" si="0"/>
      </c>
      <c r="I20" s="25">
        <f t="shared" si="0"/>
      </c>
      <c r="J20" s="25">
        <f t="shared" si="0"/>
      </c>
      <c r="K20" s="25">
        <f t="shared" si="0"/>
        <v>0.16500000000000625</v>
      </c>
      <c r="L20" s="25">
        <f t="shared" si="0"/>
        <v>0.3709999999999951</v>
      </c>
      <c r="M20" s="25">
        <f t="shared" si="0"/>
        <v>0.5450000000000017</v>
      </c>
      <c r="N20" s="25">
        <f t="shared" si="0"/>
        <v>0.6629999999999967</v>
      </c>
      <c r="O20" s="25">
        <f t="shared" si="1"/>
        <v>0.7759999999999962</v>
      </c>
      <c r="P20" s="25">
        <f t="shared" si="1"/>
        <v>0.8829999999999956</v>
      </c>
      <c r="Q20" s="25">
        <f t="shared" si="1"/>
        <v>0.9770000000000039</v>
      </c>
      <c r="R20" s="25">
        <f t="shared" si="1"/>
        <v>1.0670000000000073</v>
      </c>
      <c r="S20" s="25">
        <f t="shared" si="1"/>
        <v>1.105000000000004</v>
      </c>
      <c r="T20" s="25">
        <f t="shared" si="1"/>
        <v>1.2139999999999986</v>
      </c>
      <c r="U20" s="25">
        <f t="shared" si="1"/>
        <v>1.2920000000000016</v>
      </c>
      <c r="V20" s="25">
        <f t="shared" si="1"/>
        <v>1.367999999999995</v>
      </c>
      <c r="W20" s="25">
        <f t="shared" si="1"/>
        <v>1.426000000000002</v>
      </c>
      <c r="X20" s="25">
        <f t="shared" si="1"/>
        <v>1.4789999999999992</v>
      </c>
      <c r="Y20" s="25">
        <f t="shared" si="2"/>
        <v>1.5319999999999965</v>
      </c>
      <c r="Z20" s="25">
        <f t="shared" si="2"/>
        <v>1.5819999999999936</v>
      </c>
      <c r="AA20" s="25">
        <f t="shared" si="2"/>
        <v>1.6299999999999955</v>
      </c>
      <c r="AB20" s="25">
        <f t="shared" si="2"/>
        <v>1.6770000000000067</v>
      </c>
      <c r="AC20" s="25">
        <f t="shared" si="2"/>
        <v>1.7219999999999942</v>
      </c>
      <c r="AD20" s="25">
        <f t="shared" si="2"/>
        <v>1.7660000000000053</v>
      </c>
      <c r="AE20" s="25">
        <f t="shared" si="2"/>
        <v>1.808000000000007</v>
      </c>
      <c r="AF20" s="25">
        <f t="shared" si="2"/>
        <v>1.8460000000000036</v>
      </c>
      <c r="AG20" s="25">
        <f t="shared" si="2"/>
        <v>1.8859999999999957</v>
      </c>
      <c r="AH20" s="25">
        <f t="shared" si="2"/>
        <v>1.9470000000000027</v>
      </c>
    </row>
    <row r="21" spans="1:34" ht="12.75">
      <c r="A21" s="65"/>
      <c r="C21">
        <v>23.6</v>
      </c>
      <c r="D21">
        <v>94.95</v>
      </c>
      <c r="E21" s="25">
        <f t="shared" si="0"/>
      </c>
      <c r="F21" s="25">
        <f t="shared" si="0"/>
      </c>
      <c r="G21" s="25">
        <f t="shared" si="0"/>
      </c>
      <c r="H21" s="25">
        <f t="shared" si="0"/>
      </c>
      <c r="I21" s="25">
        <f t="shared" si="0"/>
      </c>
      <c r="J21" s="25">
        <f t="shared" si="0"/>
      </c>
      <c r="K21" s="25">
        <f t="shared" si="0"/>
      </c>
      <c r="L21" s="25">
        <f t="shared" si="0"/>
      </c>
      <c r="M21" s="25">
        <f t="shared" si="0"/>
      </c>
      <c r="N21" s="25">
        <f t="shared" si="0"/>
      </c>
      <c r="O21" s="25">
        <f t="shared" si="1"/>
      </c>
      <c r="P21" s="25">
        <f t="shared" si="1"/>
      </c>
      <c r="Q21" s="25">
        <f t="shared" si="1"/>
      </c>
      <c r="R21" s="25">
        <f t="shared" si="1"/>
      </c>
      <c r="S21" s="25">
        <f t="shared" si="1"/>
        <v>0.015000000000000568</v>
      </c>
      <c r="T21" s="25">
        <f t="shared" si="1"/>
        <v>0.12399999999999523</v>
      </c>
      <c r="U21" s="25">
        <f t="shared" si="1"/>
        <v>0.20199999999999818</v>
      </c>
      <c r="V21" s="25">
        <f t="shared" si="1"/>
        <v>0.2779999999999916</v>
      </c>
      <c r="W21" s="25">
        <f t="shared" si="1"/>
        <v>0.3359999999999985</v>
      </c>
      <c r="X21" s="25">
        <f t="shared" si="1"/>
        <v>0.3889999999999958</v>
      </c>
      <c r="Y21" s="25">
        <f t="shared" si="2"/>
        <v>0.44199999999999307</v>
      </c>
      <c r="Z21" s="25">
        <f t="shared" si="2"/>
        <v>0.4919999999999902</v>
      </c>
      <c r="AA21" s="25">
        <f t="shared" si="2"/>
        <v>0.539999999999992</v>
      </c>
      <c r="AB21" s="25">
        <f t="shared" si="2"/>
        <v>0.5870000000000033</v>
      </c>
      <c r="AC21" s="25">
        <f t="shared" si="2"/>
        <v>0.6319999999999908</v>
      </c>
      <c r="AD21" s="25">
        <f t="shared" si="2"/>
        <v>0.6760000000000019</v>
      </c>
      <c r="AE21" s="25">
        <f t="shared" si="2"/>
        <v>0.7180000000000035</v>
      </c>
      <c r="AF21" s="25">
        <f t="shared" si="2"/>
        <v>0.7560000000000002</v>
      </c>
      <c r="AG21" s="25">
        <f t="shared" si="2"/>
        <v>0.7959999999999923</v>
      </c>
      <c r="AH21" s="25">
        <f t="shared" si="2"/>
        <v>0.8569999999999993</v>
      </c>
    </row>
    <row r="22" spans="1:34" ht="12.75">
      <c r="A22" s="65"/>
      <c r="C22">
        <v>26.7</v>
      </c>
      <c r="D22">
        <v>95.07</v>
      </c>
      <c r="E22" s="25">
        <f t="shared" si="0"/>
      </c>
      <c r="F22" s="25">
        <f t="shared" si="0"/>
      </c>
      <c r="G22" s="25">
        <f t="shared" si="0"/>
      </c>
      <c r="H22" s="25">
        <f t="shared" si="0"/>
      </c>
      <c r="I22" s="25">
        <f t="shared" si="0"/>
      </c>
      <c r="J22" s="25">
        <f t="shared" si="0"/>
      </c>
      <c r="K22" s="25">
        <f t="shared" si="0"/>
      </c>
      <c r="L22" s="25">
        <f t="shared" si="0"/>
      </c>
      <c r="M22" s="25">
        <f t="shared" si="0"/>
      </c>
      <c r="N22" s="25">
        <f t="shared" si="0"/>
      </c>
      <c r="O22" s="25">
        <f t="shared" si="1"/>
      </c>
      <c r="P22" s="25">
        <f t="shared" si="1"/>
      </c>
      <c r="Q22" s="25">
        <f t="shared" si="1"/>
      </c>
      <c r="R22" s="25">
        <f t="shared" si="1"/>
      </c>
      <c r="S22" s="25">
        <f t="shared" si="1"/>
      </c>
      <c r="T22" s="25">
        <f t="shared" si="1"/>
        <v>0.0040000000000048885</v>
      </c>
      <c r="U22" s="25">
        <f t="shared" si="1"/>
        <v>0.08200000000000784</v>
      </c>
      <c r="V22" s="25">
        <f t="shared" si="1"/>
        <v>0.15800000000000125</v>
      </c>
      <c r="W22" s="25">
        <f t="shared" si="1"/>
        <v>0.21600000000000819</v>
      </c>
      <c r="X22" s="25">
        <f t="shared" si="1"/>
        <v>0.26900000000000546</v>
      </c>
      <c r="Y22" s="25">
        <f t="shared" si="2"/>
        <v>0.32200000000000273</v>
      </c>
      <c r="Z22" s="25">
        <f t="shared" si="2"/>
        <v>0.3719999999999999</v>
      </c>
      <c r="AA22" s="25">
        <f t="shared" si="2"/>
        <v>0.4200000000000017</v>
      </c>
      <c r="AB22" s="25">
        <f t="shared" si="2"/>
        <v>0.46700000000001296</v>
      </c>
      <c r="AC22" s="25">
        <f t="shared" si="2"/>
        <v>0.5120000000000005</v>
      </c>
      <c r="AD22" s="25">
        <f t="shared" si="2"/>
        <v>0.5560000000000116</v>
      </c>
      <c r="AE22" s="25">
        <f t="shared" si="2"/>
        <v>0.5980000000000132</v>
      </c>
      <c r="AF22" s="25">
        <f t="shared" si="2"/>
        <v>0.6360000000000099</v>
      </c>
      <c r="AG22" s="25">
        <f t="shared" si="2"/>
        <v>0.6760000000000019</v>
      </c>
      <c r="AH22" s="25">
        <f t="shared" si="2"/>
        <v>0.737000000000009</v>
      </c>
    </row>
    <row r="23" spans="1:34" ht="12.75">
      <c r="A23" s="65"/>
      <c r="C23">
        <v>29.4</v>
      </c>
      <c r="D23">
        <v>94.06</v>
      </c>
      <c r="E23" s="25">
        <f t="shared" si="0"/>
      </c>
      <c r="F23" s="25">
        <f t="shared" si="0"/>
      </c>
      <c r="G23" s="25">
        <f t="shared" si="0"/>
      </c>
      <c r="H23" s="25">
        <f t="shared" si="0"/>
      </c>
      <c r="I23" s="25">
        <f t="shared" si="0"/>
      </c>
      <c r="J23" s="25">
        <f t="shared" si="0"/>
      </c>
      <c r="K23" s="25">
        <f t="shared" si="0"/>
      </c>
      <c r="L23" s="25">
        <f t="shared" si="0"/>
        <v>0.17099999999999227</v>
      </c>
      <c r="M23" s="25">
        <f t="shared" si="0"/>
        <v>0.34499999999999886</v>
      </c>
      <c r="N23" s="25">
        <f t="shared" si="0"/>
        <v>0.46299999999999386</v>
      </c>
      <c r="O23" s="25">
        <f t="shared" si="1"/>
        <v>0.5759999999999934</v>
      </c>
      <c r="P23" s="25">
        <f t="shared" si="1"/>
        <v>0.6829999999999927</v>
      </c>
      <c r="Q23" s="25">
        <f t="shared" si="1"/>
        <v>0.777000000000001</v>
      </c>
      <c r="R23" s="25">
        <f t="shared" si="1"/>
        <v>0.8670000000000044</v>
      </c>
      <c r="S23" s="25">
        <f t="shared" si="1"/>
        <v>0.9050000000000011</v>
      </c>
      <c r="T23" s="25">
        <f t="shared" si="1"/>
        <v>1.0139999999999958</v>
      </c>
      <c r="U23" s="25">
        <f t="shared" si="1"/>
        <v>1.0919999999999987</v>
      </c>
      <c r="V23" s="25">
        <f t="shared" si="1"/>
        <v>1.1679999999999922</v>
      </c>
      <c r="W23" s="25">
        <f t="shared" si="1"/>
        <v>1.225999999999999</v>
      </c>
      <c r="X23" s="25">
        <f t="shared" si="1"/>
        <v>1.2789999999999964</v>
      </c>
      <c r="Y23" s="25">
        <f t="shared" si="2"/>
        <v>1.3319999999999936</v>
      </c>
      <c r="Z23" s="25">
        <f t="shared" si="2"/>
        <v>1.3819999999999908</v>
      </c>
      <c r="AA23" s="25">
        <f t="shared" si="2"/>
        <v>1.4299999999999926</v>
      </c>
      <c r="AB23" s="25">
        <f t="shared" si="2"/>
        <v>1.4770000000000039</v>
      </c>
      <c r="AC23" s="25">
        <f t="shared" si="2"/>
        <v>1.5219999999999914</v>
      </c>
      <c r="AD23" s="25">
        <f t="shared" si="2"/>
        <v>1.5660000000000025</v>
      </c>
      <c r="AE23" s="25">
        <f t="shared" si="2"/>
        <v>1.608000000000004</v>
      </c>
      <c r="AF23" s="25">
        <f t="shared" si="2"/>
        <v>1.6460000000000008</v>
      </c>
      <c r="AG23" s="25">
        <f t="shared" si="2"/>
        <v>1.6859999999999928</v>
      </c>
      <c r="AH23" s="25">
        <f t="shared" si="2"/>
        <v>1.7469999999999999</v>
      </c>
    </row>
    <row r="24" spans="1:34" ht="12.75">
      <c r="A24" s="65"/>
      <c r="C24">
        <v>32</v>
      </c>
      <c r="D24">
        <v>91.76</v>
      </c>
      <c r="E24" s="25">
        <f aca="true" t="shared" si="3" ref="E24:N33">IF(E$2&lt;$D24,"",E$2-$D24)</f>
      </c>
      <c r="F24" s="25">
        <f t="shared" si="3"/>
        <v>0.042999999999992156</v>
      </c>
      <c r="G24" s="25">
        <f t="shared" si="3"/>
        <v>0.8179999999999978</v>
      </c>
      <c r="H24" s="25">
        <f t="shared" si="3"/>
        <v>1.2059999999999889</v>
      </c>
      <c r="I24" s="25">
        <f t="shared" si="3"/>
        <v>1.5999999999999943</v>
      </c>
      <c r="J24" s="25">
        <f t="shared" si="3"/>
        <v>1.968999999999994</v>
      </c>
      <c r="K24" s="25">
        <f t="shared" si="3"/>
        <v>2.2650000000000006</v>
      </c>
      <c r="L24" s="25">
        <f t="shared" si="3"/>
        <v>2.4709999999999894</v>
      </c>
      <c r="M24" s="25">
        <f t="shared" si="3"/>
        <v>2.644999999999996</v>
      </c>
      <c r="N24" s="25">
        <f t="shared" si="3"/>
        <v>2.762999999999991</v>
      </c>
      <c r="O24" s="25">
        <f aca="true" t="shared" si="4" ref="O24:X33">IF(O$2&lt;$D24,"",O$2-$D24)</f>
        <v>2.8759999999999906</v>
      </c>
      <c r="P24" s="25">
        <f t="shared" si="4"/>
        <v>2.98299999999999</v>
      </c>
      <c r="Q24" s="25">
        <f t="shared" si="4"/>
        <v>3.076999999999998</v>
      </c>
      <c r="R24" s="25">
        <f t="shared" si="4"/>
        <v>3.1670000000000016</v>
      </c>
      <c r="S24" s="25">
        <f t="shared" si="4"/>
        <v>3.2049999999999983</v>
      </c>
      <c r="T24" s="25">
        <f t="shared" si="4"/>
        <v>3.313999999999993</v>
      </c>
      <c r="U24" s="25">
        <f t="shared" si="4"/>
        <v>3.391999999999996</v>
      </c>
      <c r="V24" s="25">
        <f t="shared" si="4"/>
        <v>3.4679999999999893</v>
      </c>
      <c r="W24" s="25">
        <f t="shared" si="4"/>
        <v>3.5259999999999962</v>
      </c>
      <c r="X24" s="25">
        <f t="shared" si="4"/>
        <v>3.5789999999999935</v>
      </c>
      <c r="Y24" s="25">
        <f aca="true" t="shared" si="5" ref="Y24:AH33">IF(Y$2&lt;$D24,"",Y$2-$D24)</f>
        <v>3.631999999999991</v>
      </c>
      <c r="Z24" s="25">
        <f t="shared" si="5"/>
        <v>3.681999999999988</v>
      </c>
      <c r="AA24" s="25">
        <f t="shared" si="5"/>
        <v>3.7299999999999898</v>
      </c>
      <c r="AB24" s="25">
        <f t="shared" si="5"/>
        <v>3.777000000000001</v>
      </c>
      <c r="AC24" s="25">
        <f t="shared" si="5"/>
        <v>3.8219999999999885</v>
      </c>
      <c r="AD24" s="25">
        <f t="shared" si="5"/>
        <v>3.8659999999999997</v>
      </c>
      <c r="AE24" s="25">
        <f t="shared" si="5"/>
        <v>3.9080000000000013</v>
      </c>
      <c r="AF24" s="25">
        <f t="shared" si="5"/>
        <v>3.945999999999998</v>
      </c>
      <c r="AG24" s="25">
        <f t="shared" si="5"/>
        <v>3.98599999999999</v>
      </c>
      <c r="AH24" s="25">
        <f t="shared" si="5"/>
        <v>4.046999999999997</v>
      </c>
    </row>
    <row r="25" spans="1:34" ht="12.75">
      <c r="A25" s="65"/>
      <c r="C25">
        <v>32.1</v>
      </c>
      <c r="D25">
        <v>90.15</v>
      </c>
      <c r="E25" s="25">
        <f t="shared" si="3"/>
        <v>1.3759999999999906</v>
      </c>
      <c r="F25" s="25">
        <f t="shared" si="3"/>
        <v>1.6529999999999916</v>
      </c>
      <c r="G25" s="25">
        <f t="shared" si="3"/>
        <v>2.4279999999999973</v>
      </c>
      <c r="H25" s="25">
        <f t="shared" si="3"/>
        <v>2.8159999999999883</v>
      </c>
      <c r="I25" s="25">
        <f t="shared" si="3"/>
        <v>3.2099999999999937</v>
      </c>
      <c r="J25" s="25">
        <f t="shared" si="3"/>
        <v>3.5789999999999935</v>
      </c>
      <c r="K25" s="25">
        <f t="shared" si="3"/>
        <v>3.875</v>
      </c>
      <c r="L25" s="25">
        <f t="shared" si="3"/>
        <v>4.080999999999989</v>
      </c>
      <c r="M25" s="25">
        <f t="shared" si="3"/>
        <v>4.2549999999999955</v>
      </c>
      <c r="N25" s="25">
        <f t="shared" si="3"/>
        <v>4.3729999999999905</v>
      </c>
      <c r="O25" s="25">
        <f t="shared" si="4"/>
        <v>4.48599999999999</v>
      </c>
      <c r="P25" s="25">
        <f t="shared" si="4"/>
        <v>4.592999999999989</v>
      </c>
      <c r="Q25" s="25">
        <f t="shared" si="4"/>
        <v>4.686999999999998</v>
      </c>
      <c r="R25" s="25">
        <f t="shared" si="4"/>
        <v>4.777000000000001</v>
      </c>
      <c r="S25" s="25">
        <f t="shared" si="4"/>
        <v>4.814999999999998</v>
      </c>
      <c r="T25" s="25">
        <f t="shared" si="4"/>
        <v>4.923999999999992</v>
      </c>
      <c r="U25" s="25">
        <f t="shared" si="4"/>
        <v>5.001999999999995</v>
      </c>
      <c r="V25" s="25">
        <f t="shared" si="4"/>
        <v>5.077999999999989</v>
      </c>
      <c r="W25" s="25">
        <f t="shared" si="4"/>
        <v>5.135999999999996</v>
      </c>
      <c r="X25" s="25">
        <f t="shared" si="4"/>
        <v>5.188999999999993</v>
      </c>
      <c r="Y25" s="25">
        <f t="shared" si="5"/>
        <v>5.24199999999999</v>
      </c>
      <c r="Z25" s="25">
        <f t="shared" si="5"/>
        <v>5.291999999999987</v>
      </c>
      <c r="AA25" s="25">
        <f t="shared" si="5"/>
        <v>5.339999999999989</v>
      </c>
      <c r="AB25" s="25">
        <f t="shared" si="5"/>
        <v>5.3870000000000005</v>
      </c>
      <c r="AC25" s="25">
        <f t="shared" si="5"/>
        <v>5.431999999999988</v>
      </c>
      <c r="AD25" s="25">
        <f t="shared" si="5"/>
        <v>5.475999999999999</v>
      </c>
      <c r="AE25" s="25">
        <f t="shared" si="5"/>
        <v>5.518000000000001</v>
      </c>
      <c r="AF25" s="25">
        <f t="shared" si="5"/>
        <v>5.555999999999997</v>
      </c>
      <c r="AG25" s="25">
        <f t="shared" si="5"/>
        <v>5.595999999999989</v>
      </c>
      <c r="AH25" s="25">
        <f t="shared" si="5"/>
        <v>5.6569999999999965</v>
      </c>
    </row>
    <row r="26" spans="1:34" ht="12.75">
      <c r="A26" s="65"/>
      <c r="C26">
        <v>34.9</v>
      </c>
      <c r="D26">
        <v>90.32</v>
      </c>
      <c r="E26" s="25">
        <f t="shared" si="3"/>
        <v>1.206000000000003</v>
      </c>
      <c r="F26" s="25">
        <f t="shared" si="3"/>
        <v>1.483000000000004</v>
      </c>
      <c r="G26" s="25">
        <f t="shared" si="3"/>
        <v>2.2580000000000098</v>
      </c>
      <c r="H26" s="25">
        <f t="shared" si="3"/>
        <v>2.646000000000001</v>
      </c>
      <c r="I26" s="25">
        <f t="shared" si="3"/>
        <v>3.0400000000000063</v>
      </c>
      <c r="J26" s="25">
        <f t="shared" si="3"/>
        <v>3.409000000000006</v>
      </c>
      <c r="K26" s="25">
        <f t="shared" si="3"/>
        <v>3.7050000000000125</v>
      </c>
      <c r="L26" s="25">
        <f t="shared" si="3"/>
        <v>3.9110000000000014</v>
      </c>
      <c r="M26" s="25">
        <f t="shared" si="3"/>
        <v>4.085000000000008</v>
      </c>
      <c r="N26" s="25">
        <f t="shared" si="3"/>
        <v>4.203000000000003</v>
      </c>
      <c r="O26" s="25">
        <f t="shared" si="4"/>
        <v>4.3160000000000025</v>
      </c>
      <c r="P26" s="25">
        <f t="shared" si="4"/>
        <v>4.423000000000002</v>
      </c>
      <c r="Q26" s="25">
        <f t="shared" si="4"/>
        <v>4.51700000000001</v>
      </c>
      <c r="R26" s="25">
        <f t="shared" si="4"/>
        <v>4.6070000000000135</v>
      </c>
      <c r="S26" s="25">
        <f t="shared" si="4"/>
        <v>4.64500000000001</v>
      </c>
      <c r="T26" s="25">
        <f t="shared" si="4"/>
        <v>4.754000000000005</v>
      </c>
      <c r="U26" s="25">
        <f t="shared" si="4"/>
        <v>4.832000000000008</v>
      </c>
      <c r="V26" s="25">
        <f t="shared" si="4"/>
        <v>4.908000000000001</v>
      </c>
      <c r="W26" s="25">
        <f t="shared" si="4"/>
        <v>4.966000000000008</v>
      </c>
      <c r="X26" s="25">
        <f t="shared" si="4"/>
        <v>5.0190000000000055</v>
      </c>
      <c r="Y26" s="25">
        <f t="shared" si="5"/>
        <v>5.072000000000003</v>
      </c>
      <c r="Z26" s="25">
        <f t="shared" si="5"/>
        <v>5.122</v>
      </c>
      <c r="AA26" s="25">
        <f t="shared" si="5"/>
        <v>5.170000000000002</v>
      </c>
      <c r="AB26" s="25">
        <f t="shared" si="5"/>
        <v>5.217000000000013</v>
      </c>
      <c r="AC26" s="25">
        <f t="shared" si="5"/>
        <v>5.2620000000000005</v>
      </c>
      <c r="AD26" s="25">
        <f t="shared" si="5"/>
        <v>5.306000000000012</v>
      </c>
      <c r="AE26" s="25">
        <f t="shared" si="5"/>
        <v>5.348000000000013</v>
      </c>
      <c r="AF26" s="25">
        <f t="shared" si="5"/>
        <v>5.38600000000001</v>
      </c>
      <c r="AG26" s="25">
        <f t="shared" si="5"/>
        <v>5.426000000000002</v>
      </c>
      <c r="AH26" s="25">
        <f t="shared" si="5"/>
        <v>5.487000000000009</v>
      </c>
    </row>
    <row r="27" spans="1:34" ht="12.75">
      <c r="A27" s="65"/>
      <c r="C27">
        <v>38.3</v>
      </c>
      <c r="D27">
        <v>89.85</v>
      </c>
      <c r="E27" s="25">
        <f t="shared" si="3"/>
        <v>1.676000000000002</v>
      </c>
      <c r="F27" s="25">
        <f t="shared" si="3"/>
        <v>1.953000000000003</v>
      </c>
      <c r="G27" s="25">
        <f t="shared" si="3"/>
        <v>2.7280000000000086</v>
      </c>
      <c r="H27" s="25">
        <f t="shared" si="3"/>
        <v>3.1159999999999997</v>
      </c>
      <c r="I27" s="25">
        <f t="shared" si="3"/>
        <v>3.510000000000005</v>
      </c>
      <c r="J27" s="25">
        <f t="shared" si="3"/>
        <v>3.879000000000005</v>
      </c>
      <c r="K27" s="25">
        <f t="shared" si="3"/>
        <v>4.175000000000011</v>
      </c>
      <c r="L27" s="25">
        <f t="shared" si="3"/>
        <v>4.381</v>
      </c>
      <c r="M27" s="25">
        <f t="shared" si="3"/>
        <v>4.555000000000007</v>
      </c>
      <c r="N27" s="25">
        <f t="shared" si="3"/>
        <v>4.673000000000002</v>
      </c>
      <c r="O27" s="25">
        <f t="shared" si="4"/>
        <v>4.786000000000001</v>
      </c>
      <c r="P27" s="25">
        <f t="shared" si="4"/>
        <v>4.893000000000001</v>
      </c>
      <c r="Q27" s="25">
        <f t="shared" si="4"/>
        <v>4.987000000000009</v>
      </c>
      <c r="R27" s="25">
        <f t="shared" si="4"/>
        <v>5.077000000000012</v>
      </c>
      <c r="S27" s="25">
        <f t="shared" si="4"/>
        <v>5.115000000000009</v>
      </c>
      <c r="T27" s="25">
        <f t="shared" si="4"/>
        <v>5.224000000000004</v>
      </c>
      <c r="U27" s="25">
        <f t="shared" si="4"/>
        <v>5.302000000000007</v>
      </c>
      <c r="V27" s="25">
        <f t="shared" si="4"/>
        <v>5.378</v>
      </c>
      <c r="W27" s="25">
        <f t="shared" si="4"/>
        <v>5.436000000000007</v>
      </c>
      <c r="X27" s="25">
        <f t="shared" si="4"/>
        <v>5.489000000000004</v>
      </c>
      <c r="Y27" s="25">
        <f t="shared" si="5"/>
        <v>5.542000000000002</v>
      </c>
      <c r="Z27" s="25">
        <f t="shared" si="5"/>
        <v>5.591999999999999</v>
      </c>
      <c r="AA27" s="25">
        <f t="shared" si="5"/>
        <v>5.640000000000001</v>
      </c>
      <c r="AB27" s="25">
        <f t="shared" si="5"/>
        <v>5.687000000000012</v>
      </c>
      <c r="AC27" s="25">
        <f t="shared" si="5"/>
        <v>5.731999999999999</v>
      </c>
      <c r="AD27" s="25">
        <f t="shared" si="5"/>
        <v>5.7760000000000105</v>
      </c>
      <c r="AE27" s="25">
        <f t="shared" si="5"/>
        <v>5.818000000000012</v>
      </c>
      <c r="AF27" s="25">
        <f t="shared" si="5"/>
        <v>5.856000000000009</v>
      </c>
      <c r="AG27" s="25">
        <f t="shared" si="5"/>
        <v>5.896000000000001</v>
      </c>
      <c r="AH27" s="25">
        <f t="shared" si="5"/>
        <v>5.957000000000008</v>
      </c>
    </row>
    <row r="28" spans="1:34" ht="12.75">
      <c r="A28" s="65"/>
      <c r="C28">
        <v>41.8</v>
      </c>
      <c r="D28">
        <v>90</v>
      </c>
      <c r="E28" s="25">
        <f t="shared" si="3"/>
        <v>1.5259999999999962</v>
      </c>
      <c r="F28" s="25">
        <f t="shared" si="3"/>
        <v>1.8029999999999973</v>
      </c>
      <c r="G28" s="25">
        <f t="shared" si="3"/>
        <v>2.578000000000003</v>
      </c>
      <c r="H28" s="25">
        <f t="shared" si="3"/>
        <v>2.965999999999994</v>
      </c>
      <c r="I28" s="25">
        <f t="shared" si="3"/>
        <v>3.3599999999999994</v>
      </c>
      <c r="J28" s="25">
        <f t="shared" si="3"/>
        <v>3.728999999999999</v>
      </c>
      <c r="K28" s="25">
        <f t="shared" si="3"/>
        <v>4.025000000000006</v>
      </c>
      <c r="L28" s="25">
        <f t="shared" si="3"/>
        <v>4.2309999999999945</v>
      </c>
      <c r="M28" s="25">
        <f t="shared" si="3"/>
        <v>4.405000000000001</v>
      </c>
      <c r="N28" s="25">
        <f t="shared" si="3"/>
        <v>4.522999999999996</v>
      </c>
      <c r="O28" s="25">
        <f t="shared" si="4"/>
        <v>4.635999999999996</v>
      </c>
      <c r="P28" s="25">
        <f t="shared" si="4"/>
        <v>4.742999999999995</v>
      </c>
      <c r="Q28" s="25">
        <f t="shared" si="4"/>
        <v>4.837000000000003</v>
      </c>
      <c r="R28" s="25">
        <f t="shared" si="4"/>
        <v>4.927000000000007</v>
      </c>
      <c r="S28" s="25">
        <f t="shared" si="4"/>
        <v>4.965000000000003</v>
      </c>
      <c r="T28" s="25">
        <f t="shared" si="4"/>
        <v>5.073999999999998</v>
      </c>
      <c r="U28" s="25">
        <f t="shared" si="4"/>
        <v>5.152000000000001</v>
      </c>
      <c r="V28" s="25">
        <f t="shared" si="4"/>
        <v>5.227999999999994</v>
      </c>
      <c r="W28" s="25">
        <f t="shared" si="4"/>
        <v>5.286000000000001</v>
      </c>
      <c r="X28" s="25">
        <f t="shared" si="4"/>
        <v>5.338999999999999</v>
      </c>
      <c r="Y28" s="25">
        <f t="shared" si="5"/>
        <v>5.391999999999996</v>
      </c>
      <c r="Z28" s="25">
        <f t="shared" si="5"/>
        <v>5.441999999999993</v>
      </c>
      <c r="AA28" s="25">
        <f t="shared" si="5"/>
        <v>5.489999999999995</v>
      </c>
      <c r="AB28" s="25">
        <f t="shared" si="5"/>
        <v>5.537000000000006</v>
      </c>
      <c r="AC28" s="25">
        <f t="shared" si="5"/>
        <v>5.581999999999994</v>
      </c>
      <c r="AD28" s="25">
        <f t="shared" si="5"/>
        <v>5.626000000000005</v>
      </c>
      <c r="AE28" s="25">
        <f t="shared" si="5"/>
        <v>5.668000000000006</v>
      </c>
      <c r="AF28" s="25">
        <f t="shared" si="5"/>
        <v>5.706000000000003</v>
      </c>
      <c r="AG28" s="25">
        <f t="shared" si="5"/>
        <v>5.745999999999995</v>
      </c>
      <c r="AH28" s="25">
        <f t="shared" si="5"/>
        <v>5.807000000000002</v>
      </c>
    </row>
    <row r="29" spans="1:34" ht="12.75">
      <c r="A29" s="65"/>
      <c r="C29">
        <v>46.4</v>
      </c>
      <c r="D29">
        <v>90.52</v>
      </c>
      <c r="E29" s="25">
        <f t="shared" si="3"/>
        <v>1.0060000000000002</v>
      </c>
      <c r="F29" s="25">
        <f t="shared" si="3"/>
        <v>1.2830000000000013</v>
      </c>
      <c r="G29" s="25">
        <f t="shared" si="3"/>
        <v>2.058000000000007</v>
      </c>
      <c r="H29" s="25">
        <f t="shared" si="3"/>
        <v>2.445999999999998</v>
      </c>
      <c r="I29" s="25">
        <f t="shared" si="3"/>
        <v>2.8400000000000034</v>
      </c>
      <c r="J29" s="25">
        <f t="shared" si="3"/>
        <v>3.209000000000003</v>
      </c>
      <c r="K29" s="25">
        <f t="shared" si="3"/>
        <v>3.5050000000000097</v>
      </c>
      <c r="L29" s="25">
        <f t="shared" si="3"/>
        <v>3.7109999999999985</v>
      </c>
      <c r="M29" s="25">
        <f t="shared" si="3"/>
        <v>3.885000000000005</v>
      </c>
      <c r="N29" s="25">
        <f t="shared" si="3"/>
        <v>4.003</v>
      </c>
      <c r="O29" s="25">
        <f t="shared" si="4"/>
        <v>4.116</v>
      </c>
      <c r="P29" s="25">
        <f t="shared" si="4"/>
        <v>4.222999999999999</v>
      </c>
      <c r="Q29" s="25">
        <f t="shared" si="4"/>
        <v>4.317000000000007</v>
      </c>
      <c r="R29" s="25">
        <f t="shared" si="4"/>
        <v>4.407000000000011</v>
      </c>
      <c r="S29" s="25">
        <f t="shared" si="4"/>
        <v>4.445000000000007</v>
      </c>
      <c r="T29" s="25">
        <f t="shared" si="4"/>
        <v>4.554000000000002</v>
      </c>
      <c r="U29" s="25">
        <f t="shared" si="4"/>
        <v>4.632000000000005</v>
      </c>
      <c r="V29" s="25">
        <f t="shared" si="4"/>
        <v>4.707999999999998</v>
      </c>
      <c r="W29" s="25">
        <f t="shared" si="4"/>
        <v>4.766000000000005</v>
      </c>
      <c r="X29" s="25">
        <f t="shared" si="4"/>
        <v>4.819000000000003</v>
      </c>
      <c r="Y29" s="25">
        <f t="shared" si="5"/>
        <v>4.872</v>
      </c>
      <c r="Z29" s="25">
        <f t="shared" si="5"/>
        <v>4.921999999999997</v>
      </c>
      <c r="AA29" s="25">
        <f t="shared" si="5"/>
        <v>4.969999999999999</v>
      </c>
      <c r="AB29" s="25">
        <f t="shared" si="5"/>
        <v>5.01700000000001</v>
      </c>
      <c r="AC29" s="25">
        <f t="shared" si="5"/>
        <v>5.061999999999998</v>
      </c>
      <c r="AD29" s="25">
        <f t="shared" si="5"/>
        <v>5.106000000000009</v>
      </c>
      <c r="AE29" s="25">
        <f t="shared" si="5"/>
        <v>5.14800000000001</v>
      </c>
      <c r="AF29" s="25">
        <f t="shared" si="5"/>
        <v>5.186000000000007</v>
      </c>
      <c r="AG29" s="25">
        <f t="shared" si="5"/>
        <v>5.225999999999999</v>
      </c>
      <c r="AH29" s="25">
        <f t="shared" si="5"/>
        <v>5.287000000000006</v>
      </c>
    </row>
    <row r="30" spans="1:34" ht="12.75">
      <c r="A30" s="65"/>
      <c r="C30">
        <v>50.4</v>
      </c>
      <c r="D30">
        <v>89.92</v>
      </c>
      <c r="E30" s="25">
        <f t="shared" si="3"/>
        <v>1.6059999999999945</v>
      </c>
      <c r="F30" s="25">
        <f t="shared" si="3"/>
        <v>1.8829999999999956</v>
      </c>
      <c r="G30" s="25">
        <f t="shared" si="3"/>
        <v>2.6580000000000013</v>
      </c>
      <c r="H30" s="25">
        <f t="shared" si="3"/>
        <v>3.0459999999999923</v>
      </c>
      <c r="I30" s="25">
        <f t="shared" si="3"/>
        <v>3.4399999999999977</v>
      </c>
      <c r="J30" s="25">
        <f t="shared" si="3"/>
        <v>3.8089999999999975</v>
      </c>
      <c r="K30" s="25">
        <f t="shared" si="3"/>
        <v>4.105000000000004</v>
      </c>
      <c r="L30" s="25">
        <f t="shared" si="3"/>
        <v>4.310999999999993</v>
      </c>
      <c r="M30" s="25">
        <f t="shared" si="3"/>
        <v>4.484999999999999</v>
      </c>
      <c r="N30" s="25">
        <f t="shared" si="3"/>
        <v>4.602999999999994</v>
      </c>
      <c r="O30" s="25">
        <f t="shared" si="4"/>
        <v>4.715999999999994</v>
      </c>
      <c r="P30" s="25">
        <f t="shared" si="4"/>
        <v>4.822999999999993</v>
      </c>
      <c r="Q30" s="25">
        <f t="shared" si="4"/>
        <v>4.917000000000002</v>
      </c>
      <c r="R30" s="25">
        <f t="shared" si="4"/>
        <v>5.007000000000005</v>
      </c>
      <c r="S30" s="25">
        <f t="shared" si="4"/>
        <v>5.045000000000002</v>
      </c>
      <c r="T30" s="25">
        <f t="shared" si="4"/>
        <v>5.153999999999996</v>
      </c>
      <c r="U30" s="25">
        <f t="shared" si="4"/>
        <v>5.231999999999999</v>
      </c>
      <c r="V30" s="25">
        <f t="shared" si="4"/>
        <v>5.307999999999993</v>
      </c>
      <c r="W30" s="25">
        <f t="shared" si="4"/>
        <v>5.366</v>
      </c>
      <c r="X30" s="25">
        <f t="shared" si="4"/>
        <v>5.418999999999997</v>
      </c>
      <c r="Y30" s="25">
        <f t="shared" si="5"/>
        <v>5.471999999999994</v>
      </c>
      <c r="Z30" s="25">
        <f t="shared" si="5"/>
        <v>5.521999999999991</v>
      </c>
      <c r="AA30" s="25">
        <f t="shared" si="5"/>
        <v>5.569999999999993</v>
      </c>
      <c r="AB30" s="25">
        <f t="shared" si="5"/>
        <v>5.617000000000004</v>
      </c>
      <c r="AC30" s="25">
        <f t="shared" si="5"/>
        <v>5.661999999999992</v>
      </c>
      <c r="AD30" s="25">
        <f t="shared" si="5"/>
        <v>5.706000000000003</v>
      </c>
      <c r="AE30" s="25">
        <f t="shared" si="5"/>
        <v>5.748000000000005</v>
      </c>
      <c r="AF30" s="25">
        <f t="shared" si="5"/>
        <v>5.786000000000001</v>
      </c>
      <c r="AG30" s="25">
        <f t="shared" si="5"/>
        <v>5.825999999999993</v>
      </c>
      <c r="AH30" s="25">
        <f t="shared" si="5"/>
        <v>5.8870000000000005</v>
      </c>
    </row>
    <row r="31" spans="1:34" ht="12.75">
      <c r="A31" s="65"/>
      <c r="C31">
        <v>51.6</v>
      </c>
      <c r="D31">
        <v>91.02</v>
      </c>
      <c r="E31" s="25">
        <f t="shared" si="3"/>
        <v>0.5060000000000002</v>
      </c>
      <c r="F31" s="25">
        <f t="shared" si="3"/>
        <v>0.7830000000000013</v>
      </c>
      <c r="G31" s="25">
        <f t="shared" si="3"/>
        <v>1.558000000000007</v>
      </c>
      <c r="H31" s="25">
        <f t="shared" si="3"/>
        <v>1.945999999999998</v>
      </c>
      <c r="I31" s="25">
        <f t="shared" si="3"/>
        <v>2.3400000000000034</v>
      </c>
      <c r="J31" s="25">
        <f t="shared" si="3"/>
        <v>2.709000000000003</v>
      </c>
      <c r="K31" s="25">
        <f t="shared" si="3"/>
        <v>3.0050000000000097</v>
      </c>
      <c r="L31" s="25">
        <f t="shared" si="3"/>
        <v>3.2109999999999985</v>
      </c>
      <c r="M31" s="25">
        <f t="shared" si="3"/>
        <v>3.385000000000005</v>
      </c>
      <c r="N31" s="25">
        <f t="shared" si="3"/>
        <v>3.503</v>
      </c>
      <c r="O31" s="25">
        <f t="shared" si="4"/>
        <v>3.6159999999999997</v>
      </c>
      <c r="P31" s="25">
        <f t="shared" si="4"/>
        <v>3.722999999999999</v>
      </c>
      <c r="Q31" s="25">
        <f t="shared" si="4"/>
        <v>3.8170000000000073</v>
      </c>
      <c r="R31" s="25">
        <f t="shared" si="4"/>
        <v>3.9070000000000107</v>
      </c>
      <c r="S31" s="25">
        <f t="shared" si="4"/>
        <v>3.9450000000000074</v>
      </c>
      <c r="T31" s="25">
        <f t="shared" si="4"/>
        <v>4.054000000000002</v>
      </c>
      <c r="U31" s="25">
        <f t="shared" si="4"/>
        <v>4.132000000000005</v>
      </c>
      <c r="V31" s="25">
        <f t="shared" si="4"/>
        <v>4.207999999999998</v>
      </c>
      <c r="W31" s="25">
        <f t="shared" si="4"/>
        <v>4.266000000000005</v>
      </c>
      <c r="X31" s="25">
        <f t="shared" si="4"/>
        <v>4.319000000000003</v>
      </c>
      <c r="Y31" s="25">
        <f t="shared" si="5"/>
        <v>4.372</v>
      </c>
      <c r="Z31" s="25">
        <f t="shared" si="5"/>
        <v>4.421999999999997</v>
      </c>
      <c r="AA31" s="25">
        <f t="shared" si="5"/>
        <v>4.469999999999999</v>
      </c>
      <c r="AB31" s="25">
        <f t="shared" si="5"/>
        <v>4.51700000000001</v>
      </c>
      <c r="AC31" s="25">
        <f t="shared" si="5"/>
        <v>4.561999999999998</v>
      </c>
      <c r="AD31" s="25">
        <f t="shared" si="5"/>
        <v>4.606000000000009</v>
      </c>
      <c r="AE31" s="25">
        <f t="shared" si="5"/>
        <v>4.64800000000001</v>
      </c>
      <c r="AF31" s="25">
        <f t="shared" si="5"/>
        <v>4.686000000000007</v>
      </c>
      <c r="AG31" s="25">
        <f t="shared" si="5"/>
        <v>4.725999999999999</v>
      </c>
      <c r="AH31" s="25">
        <f t="shared" si="5"/>
        <v>4.787000000000006</v>
      </c>
    </row>
    <row r="32" spans="1:34" ht="12.75">
      <c r="A32" s="65"/>
      <c r="C32">
        <v>52.2</v>
      </c>
      <c r="D32">
        <v>90</v>
      </c>
      <c r="E32" s="25">
        <f t="shared" si="3"/>
        <v>1.5259999999999962</v>
      </c>
      <c r="F32" s="25">
        <f t="shared" si="3"/>
        <v>1.8029999999999973</v>
      </c>
      <c r="G32" s="25">
        <f t="shared" si="3"/>
        <v>2.578000000000003</v>
      </c>
      <c r="H32" s="25">
        <f t="shared" si="3"/>
        <v>2.965999999999994</v>
      </c>
      <c r="I32" s="25">
        <f t="shared" si="3"/>
        <v>3.3599999999999994</v>
      </c>
      <c r="J32" s="25">
        <f t="shared" si="3"/>
        <v>3.728999999999999</v>
      </c>
      <c r="K32" s="25">
        <f t="shared" si="3"/>
        <v>4.025000000000006</v>
      </c>
      <c r="L32" s="25">
        <f t="shared" si="3"/>
        <v>4.2309999999999945</v>
      </c>
      <c r="M32" s="25">
        <f t="shared" si="3"/>
        <v>4.405000000000001</v>
      </c>
      <c r="N32" s="25">
        <f t="shared" si="3"/>
        <v>4.522999999999996</v>
      </c>
      <c r="O32" s="25">
        <f t="shared" si="4"/>
        <v>4.635999999999996</v>
      </c>
      <c r="P32" s="25">
        <f t="shared" si="4"/>
        <v>4.742999999999995</v>
      </c>
      <c r="Q32" s="25">
        <f t="shared" si="4"/>
        <v>4.837000000000003</v>
      </c>
      <c r="R32" s="25">
        <f t="shared" si="4"/>
        <v>4.927000000000007</v>
      </c>
      <c r="S32" s="25">
        <f t="shared" si="4"/>
        <v>4.965000000000003</v>
      </c>
      <c r="T32" s="25">
        <f t="shared" si="4"/>
        <v>5.073999999999998</v>
      </c>
      <c r="U32" s="25">
        <f t="shared" si="4"/>
        <v>5.152000000000001</v>
      </c>
      <c r="V32" s="25">
        <f t="shared" si="4"/>
        <v>5.227999999999994</v>
      </c>
      <c r="W32" s="25">
        <f t="shared" si="4"/>
        <v>5.286000000000001</v>
      </c>
      <c r="X32" s="25">
        <f t="shared" si="4"/>
        <v>5.338999999999999</v>
      </c>
      <c r="Y32" s="25">
        <f t="shared" si="5"/>
        <v>5.391999999999996</v>
      </c>
      <c r="Z32" s="25">
        <f t="shared" si="5"/>
        <v>5.441999999999993</v>
      </c>
      <c r="AA32" s="25">
        <f t="shared" si="5"/>
        <v>5.489999999999995</v>
      </c>
      <c r="AB32" s="25">
        <f t="shared" si="5"/>
        <v>5.537000000000006</v>
      </c>
      <c r="AC32" s="25">
        <f t="shared" si="5"/>
        <v>5.581999999999994</v>
      </c>
      <c r="AD32" s="25">
        <f t="shared" si="5"/>
        <v>5.626000000000005</v>
      </c>
      <c r="AE32" s="25">
        <f t="shared" si="5"/>
        <v>5.668000000000006</v>
      </c>
      <c r="AF32" s="25">
        <f t="shared" si="5"/>
        <v>5.706000000000003</v>
      </c>
      <c r="AG32" s="25">
        <f t="shared" si="5"/>
        <v>5.745999999999995</v>
      </c>
      <c r="AH32" s="25">
        <f t="shared" si="5"/>
        <v>5.807000000000002</v>
      </c>
    </row>
    <row r="33" spans="1:34" ht="12.75">
      <c r="A33" s="65"/>
      <c r="C33">
        <v>55.6</v>
      </c>
      <c r="D33">
        <v>90.01</v>
      </c>
      <c r="E33" s="25">
        <f t="shared" si="3"/>
        <v>1.5159999999999911</v>
      </c>
      <c r="F33" s="25">
        <f t="shared" si="3"/>
        <v>1.7929999999999922</v>
      </c>
      <c r="G33" s="25">
        <f t="shared" si="3"/>
        <v>2.567999999999998</v>
      </c>
      <c r="H33" s="25">
        <f t="shared" si="3"/>
        <v>2.955999999999989</v>
      </c>
      <c r="I33" s="25">
        <f t="shared" si="3"/>
        <v>3.3499999999999943</v>
      </c>
      <c r="J33" s="25">
        <f t="shared" si="3"/>
        <v>3.718999999999994</v>
      </c>
      <c r="K33" s="25">
        <f t="shared" si="3"/>
        <v>4.015000000000001</v>
      </c>
      <c r="L33" s="25">
        <f t="shared" si="3"/>
        <v>4.220999999999989</v>
      </c>
      <c r="M33" s="25">
        <f t="shared" si="3"/>
        <v>4.394999999999996</v>
      </c>
      <c r="N33" s="25">
        <f t="shared" si="3"/>
        <v>4.512999999999991</v>
      </c>
      <c r="O33" s="25">
        <f t="shared" si="4"/>
        <v>4.625999999999991</v>
      </c>
      <c r="P33" s="25">
        <f t="shared" si="4"/>
        <v>4.73299999999999</v>
      </c>
      <c r="Q33" s="25">
        <f t="shared" si="4"/>
        <v>4.826999999999998</v>
      </c>
      <c r="R33" s="25">
        <f t="shared" si="4"/>
        <v>4.917000000000002</v>
      </c>
      <c r="S33" s="25">
        <f t="shared" si="4"/>
        <v>4.954999999999998</v>
      </c>
      <c r="T33" s="25">
        <f t="shared" si="4"/>
        <v>5.063999999999993</v>
      </c>
      <c r="U33" s="25">
        <f t="shared" si="4"/>
        <v>5.141999999999996</v>
      </c>
      <c r="V33" s="25">
        <f t="shared" si="4"/>
        <v>5.217999999999989</v>
      </c>
      <c r="W33" s="25">
        <f t="shared" si="4"/>
        <v>5.275999999999996</v>
      </c>
      <c r="X33" s="25">
        <f t="shared" si="4"/>
        <v>5.3289999999999935</v>
      </c>
      <c r="Y33" s="25">
        <f t="shared" si="5"/>
        <v>5.381999999999991</v>
      </c>
      <c r="Z33" s="25">
        <f t="shared" si="5"/>
        <v>5.431999999999988</v>
      </c>
      <c r="AA33" s="25">
        <f t="shared" si="5"/>
        <v>5.47999999999999</v>
      </c>
      <c r="AB33" s="25">
        <f t="shared" si="5"/>
        <v>5.527000000000001</v>
      </c>
      <c r="AC33" s="25">
        <f t="shared" si="5"/>
        <v>5.5719999999999885</v>
      </c>
      <c r="AD33" s="25">
        <f t="shared" si="5"/>
        <v>5.616</v>
      </c>
      <c r="AE33" s="25">
        <f t="shared" si="5"/>
        <v>5.658000000000001</v>
      </c>
      <c r="AF33" s="25">
        <f t="shared" si="5"/>
        <v>5.695999999999998</v>
      </c>
      <c r="AG33" s="25">
        <f t="shared" si="5"/>
        <v>5.73599999999999</v>
      </c>
      <c r="AH33" s="25">
        <f t="shared" si="5"/>
        <v>5.796999999999997</v>
      </c>
    </row>
    <row r="34" spans="1:34" ht="12.75">
      <c r="A34" s="65"/>
      <c r="C34">
        <v>59</v>
      </c>
      <c r="D34">
        <v>90.48</v>
      </c>
      <c r="E34" s="25">
        <f aca="true" t="shared" si="6" ref="E34:T51">IF(E$2&lt;$D34,"",E$2-$D34)</f>
        <v>1.0459999999999923</v>
      </c>
      <c r="F34" s="25">
        <f t="shared" si="6"/>
        <v>1.3229999999999933</v>
      </c>
      <c r="G34" s="25">
        <f t="shared" si="6"/>
        <v>2.097999999999999</v>
      </c>
      <c r="H34" s="25">
        <f t="shared" si="6"/>
        <v>2.48599999999999</v>
      </c>
      <c r="I34" s="25">
        <f t="shared" si="6"/>
        <v>2.8799999999999955</v>
      </c>
      <c r="J34" s="25">
        <f t="shared" si="6"/>
        <v>3.2489999999999952</v>
      </c>
      <c r="K34" s="25">
        <f t="shared" si="6"/>
        <v>3.5450000000000017</v>
      </c>
      <c r="L34" s="25">
        <f t="shared" si="6"/>
        <v>3.7509999999999906</v>
      </c>
      <c r="M34" s="25">
        <f t="shared" si="6"/>
        <v>3.924999999999997</v>
      </c>
      <c r="N34" s="25">
        <f t="shared" si="6"/>
        <v>4.042999999999992</v>
      </c>
      <c r="O34" s="25">
        <f aca="true" t="shared" si="7" ref="O34:AD51">IF(O$2&lt;$D34,"",O$2-$D34)</f>
        <v>4.155999999999992</v>
      </c>
      <c r="P34" s="25">
        <f t="shared" si="7"/>
        <v>4.262999999999991</v>
      </c>
      <c r="Q34" s="25">
        <f t="shared" si="7"/>
        <v>4.356999999999999</v>
      </c>
      <c r="R34" s="25">
        <f t="shared" si="7"/>
        <v>4.447000000000003</v>
      </c>
      <c r="S34" s="25">
        <f t="shared" si="7"/>
        <v>4.484999999999999</v>
      </c>
      <c r="T34" s="25">
        <f t="shared" si="7"/>
        <v>4.593999999999994</v>
      </c>
      <c r="U34" s="25">
        <f t="shared" si="7"/>
        <v>4.671999999999997</v>
      </c>
      <c r="V34" s="25">
        <f t="shared" si="7"/>
        <v>4.7479999999999905</v>
      </c>
      <c r="W34" s="25">
        <f t="shared" si="7"/>
        <v>4.805999999999997</v>
      </c>
      <c r="X34" s="25">
        <f t="shared" si="7"/>
        <v>4.858999999999995</v>
      </c>
      <c r="Y34" s="25">
        <f aca="true" t="shared" si="8" ref="Y34:AH51">IF(Y$2&lt;$D34,"",Y$2-$D34)</f>
        <v>4.911999999999992</v>
      </c>
      <c r="Z34" s="25">
        <f t="shared" si="8"/>
        <v>4.961999999999989</v>
      </c>
      <c r="AA34" s="25">
        <f t="shared" si="8"/>
        <v>5.009999999999991</v>
      </c>
      <c r="AB34" s="25">
        <f t="shared" si="8"/>
        <v>5.057000000000002</v>
      </c>
      <c r="AC34" s="25">
        <f t="shared" si="8"/>
        <v>5.10199999999999</v>
      </c>
      <c r="AD34" s="25">
        <f t="shared" si="8"/>
        <v>5.146000000000001</v>
      </c>
      <c r="AE34" s="25">
        <f t="shared" si="8"/>
        <v>5.188000000000002</v>
      </c>
      <c r="AF34" s="25">
        <f t="shared" si="8"/>
        <v>5.225999999999999</v>
      </c>
      <c r="AG34" s="25">
        <f t="shared" si="8"/>
        <v>5.265999999999991</v>
      </c>
      <c r="AH34" s="25">
        <f t="shared" si="8"/>
        <v>5.326999999999998</v>
      </c>
    </row>
    <row r="35" spans="1:34" ht="12.75">
      <c r="A35" s="65"/>
      <c r="C35">
        <v>59.2</v>
      </c>
      <c r="D35">
        <v>91.38</v>
      </c>
      <c r="E35" s="25">
        <f t="shared" si="6"/>
        <v>0.1460000000000008</v>
      </c>
      <c r="F35" s="25">
        <f t="shared" si="6"/>
        <v>0.4230000000000018</v>
      </c>
      <c r="G35" s="25">
        <f t="shared" si="6"/>
        <v>1.1980000000000075</v>
      </c>
      <c r="H35" s="25">
        <f t="shared" si="6"/>
        <v>1.5859999999999985</v>
      </c>
      <c r="I35" s="25">
        <f t="shared" si="6"/>
        <v>1.980000000000004</v>
      </c>
      <c r="J35" s="25">
        <f t="shared" si="6"/>
        <v>2.3490000000000038</v>
      </c>
      <c r="K35" s="25">
        <f t="shared" si="6"/>
        <v>2.6450000000000102</v>
      </c>
      <c r="L35" s="25">
        <f t="shared" si="6"/>
        <v>2.850999999999999</v>
      </c>
      <c r="M35" s="25">
        <f t="shared" si="6"/>
        <v>3.0250000000000057</v>
      </c>
      <c r="N35" s="25">
        <f t="shared" si="6"/>
        <v>3.1430000000000007</v>
      </c>
      <c r="O35" s="25">
        <f t="shared" si="7"/>
        <v>3.2560000000000002</v>
      </c>
      <c r="P35" s="25">
        <f t="shared" si="7"/>
        <v>3.3629999999999995</v>
      </c>
      <c r="Q35" s="25">
        <f t="shared" si="7"/>
        <v>3.457000000000008</v>
      </c>
      <c r="R35" s="25">
        <f t="shared" si="7"/>
        <v>3.5470000000000113</v>
      </c>
      <c r="S35" s="25">
        <f t="shared" si="7"/>
        <v>3.585000000000008</v>
      </c>
      <c r="T35" s="25">
        <f t="shared" si="7"/>
        <v>3.6940000000000026</v>
      </c>
      <c r="U35" s="25">
        <f t="shared" si="7"/>
        <v>3.7720000000000056</v>
      </c>
      <c r="V35" s="25">
        <f t="shared" si="7"/>
        <v>3.847999999999999</v>
      </c>
      <c r="W35" s="25">
        <f t="shared" si="7"/>
        <v>3.906000000000006</v>
      </c>
      <c r="X35" s="25">
        <f t="shared" si="7"/>
        <v>3.959000000000003</v>
      </c>
      <c r="Y35" s="25">
        <f t="shared" si="8"/>
        <v>4.0120000000000005</v>
      </c>
      <c r="Z35" s="25">
        <f t="shared" si="8"/>
        <v>4.061999999999998</v>
      </c>
      <c r="AA35" s="25">
        <f t="shared" si="8"/>
        <v>4.109999999999999</v>
      </c>
      <c r="AB35" s="25">
        <f t="shared" si="8"/>
        <v>4.157000000000011</v>
      </c>
      <c r="AC35" s="25">
        <f t="shared" si="8"/>
        <v>4.201999999999998</v>
      </c>
      <c r="AD35" s="25">
        <f t="shared" si="8"/>
        <v>4.246000000000009</v>
      </c>
      <c r="AE35" s="25">
        <f t="shared" si="8"/>
        <v>4.288000000000011</v>
      </c>
      <c r="AF35" s="25">
        <f t="shared" si="8"/>
        <v>4.326000000000008</v>
      </c>
      <c r="AG35" s="25">
        <f t="shared" si="8"/>
        <v>4.366</v>
      </c>
      <c r="AH35" s="25">
        <f t="shared" si="8"/>
        <v>4.427000000000007</v>
      </c>
    </row>
    <row r="36" spans="1:34" ht="12.75">
      <c r="A36" s="65"/>
      <c r="C36">
        <v>61.4</v>
      </c>
      <c r="D36">
        <v>90.23</v>
      </c>
      <c r="E36" s="25">
        <f t="shared" si="6"/>
        <v>1.2959999999999923</v>
      </c>
      <c r="F36" s="25">
        <f t="shared" si="6"/>
        <v>1.5729999999999933</v>
      </c>
      <c r="G36" s="25">
        <f t="shared" si="6"/>
        <v>2.347999999999999</v>
      </c>
      <c r="H36" s="25">
        <f t="shared" si="6"/>
        <v>2.73599999999999</v>
      </c>
      <c r="I36" s="25">
        <f t="shared" si="6"/>
        <v>3.1299999999999955</v>
      </c>
      <c r="J36" s="25">
        <f t="shared" si="6"/>
        <v>3.4989999999999952</v>
      </c>
      <c r="K36" s="25">
        <f t="shared" si="6"/>
        <v>3.7950000000000017</v>
      </c>
      <c r="L36" s="25">
        <f t="shared" si="6"/>
        <v>4.000999999999991</v>
      </c>
      <c r="M36" s="25">
        <f t="shared" si="6"/>
        <v>4.174999999999997</v>
      </c>
      <c r="N36" s="25">
        <f t="shared" si="6"/>
        <v>4.292999999999992</v>
      </c>
      <c r="O36" s="25">
        <f t="shared" si="7"/>
        <v>4.405999999999992</v>
      </c>
      <c r="P36" s="25">
        <f t="shared" si="7"/>
        <v>4.512999999999991</v>
      </c>
      <c r="Q36" s="25">
        <f t="shared" si="7"/>
        <v>4.606999999999999</v>
      </c>
      <c r="R36" s="25">
        <f t="shared" si="7"/>
        <v>4.697000000000003</v>
      </c>
      <c r="S36" s="25">
        <f t="shared" si="7"/>
        <v>4.734999999999999</v>
      </c>
      <c r="T36" s="25">
        <f t="shared" si="7"/>
        <v>4.843999999999994</v>
      </c>
      <c r="U36" s="25">
        <f t="shared" si="7"/>
        <v>4.921999999999997</v>
      </c>
      <c r="V36" s="25">
        <f t="shared" si="7"/>
        <v>4.9979999999999905</v>
      </c>
      <c r="W36" s="25">
        <f t="shared" si="7"/>
        <v>5.055999999999997</v>
      </c>
      <c r="X36" s="25">
        <f t="shared" si="7"/>
        <v>5.108999999999995</v>
      </c>
      <c r="Y36" s="25">
        <f t="shared" si="8"/>
        <v>5.161999999999992</v>
      </c>
      <c r="Z36" s="25">
        <f t="shared" si="8"/>
        <v>5.211999999999989</v>
      </c>
      <c r="AA36" s="25">
        <f t="shared" si="8"/>
        <v>5.259999999999991</v>
      </c>
      <c r="AB36" s="25">
        <f t="shared" si="8"/>
        <v>5.307000000000002</v>
      </c>
      <c r="AC36" s="25">
        <f t="shared" si="8"/>
        <v>5.35199999999999</v>
      </c>
      <c r="AD36" s="25">
        <f t="shared" si="8"/>
        <v>5.396000000000001</v>
      </c>
      <c r="AE36" s="25">
        <f t="shared" si="8"/>
        <v>5.438000000000002</v>
      </c>
      <c r="AF36" s="25">
        <f t="shared" si="8"/>
        <v>5.475999999999999</v>
      </c>
      <c r="AG36" s="25">
        <f t="shared" si="8"/>
        <v>5.515999999999991</v>
      </c>
      <c r="AH36" s="25">
        <f t="shared" si="8"/>
        <v>5.576999999999998</v>
      </c>
    </row>
    <row r="37" spans="1:34" ht="12.75">
      <c r="A37" s="65"/>
      <c r="C37">
        <v>61.4</v>
      </c>
      <c r="D37">
        <v>90.16</v>
      </c>
      <c r="E37" s="25">
        <f t="shared" si="6"/>
        <v>1.3659999999999997</v>
      </c>
      <c r="F37" s="25">
        <f t="shared" si="6"/>
        <v>1.6430000000000007</v>
      </c>
      <c r="G37" s="25">
        <f t="shared" si="6"/>
        <v>2.4180000000000064</v>
      </c>
      <c r="H37" s="25">
        <f t="shared" si="6"/>
        <v>2.8059999999999974</v>
      </c>
      <c r="I37" s="25">
        <f t="shared" si="6"/>
        <v>3.200000000000003</v>
      </c>
      <c r="J37" s="25">
        <f t="shared" si="6"/>
        <v>3.5690000000000026</v>
      </c>
      <c r="K37" s="25">
        <f t="shared" si="6"/>
        <v>3.865000000000009</v>
      </c>
      <c r="L37" s="25">
        <f t="shared" si="6"/>
        <v>4.070999999999998</v>
      </c>
      <c r="M37" s="25">
        <f t="shared" si="6"/>
        <v>4.2450000000000045</v>
      </c>
      <c r="N37" s="25">
        <f t="shared" si="6"/>
        <v>4.3629999999999995</v>
      </c>
      <c r="O37" s="25">
        <f t="shared" si="7"/>
        <v>4.475999999999999</v>
      </c>
      <c r="P37" s="25">
        <f t="shared" si="7"/>
        <v>4.582999999999998</v>
      </c>
      <c r="Q37" s="25">
        <f t="shared" si="7"/>
        <v>4.677000000000007</v>
      </c>
      <c r="R37" s="25">
        <f t="shared" si="7"/>
        <v>4.76700000000001</v>
      </c>
      <c r="S37" s="25">
        <f t="shared" si="7"/>
        <v>4.805000000000007</v>
      </c>
      <c r="T37" s="25">
        <f t="shared" si="7"/>
        <v>4.9140000000000015</v>
      </c>
      <c r="U37" s="25">
        <f t="shared" si="7"/>
        <v>4.992000000000004</v>
      </c>
      <c r="V37" s="25">
        <f t="shared" si="7"/>
        <v>5.067999999999998</v>
      </c>
      <c r="W37" s="25">
        <f t="shared" si="7"/>
        <v>5.126000000000005</v>
      </c>
      <c r="X37" s="25">
        <f t="shared" si="7"/>
        <v>5.179000000000002</v>
      </c>
      <c r="Y37" s="25">
        <f t="shared" si="8"/>
        <v>5.231999999999999</v>
      </c>
      <c r="Z37" s="25">
        <f t="shared" si="8"/>
        <v>5.2819999999999965</v>
      </c>
      <c r="AA37" s="25">
        <f t="shared" si="8"/>
        <v>5.329999999999998</v>
      </c>
      <c r="AB37" s="25">
        <f t="shared" si="8"/>
        <v>5.3770000000000095</v>
      </c>
      <c r="AC37" s="25">
        <f t="shared" si="8"/>
        <v>5.421999999999997</v>
      </c>
      <c r="AD37" s="25">
        <f t="shared" si="8"/>
        <v>5.466000000000008</v>
      </c>
      <c r="AE37" s="25">
        <f t="shared" si="8"/>
        <v>5.50800000000001</v>
      </c>
      <c r="AF37" s="25">
        <f t="shared" si="8"/>
        <v>5.5460000000000065</v>
      </c>
      <c r="AG37" s="25">
        <f t="shared" si="8"/>
        <v>5.5859999999999985</v>
      </c>
      <c r="AH37" s="25">
        <f t="shared" si="8"/>
        <v>5.647000000000006</v>
      </c>
    </row>
    <row r="38" spans="1:34" ht="12.75">
      <c r="A38" s="65"/>
      <c r="C38">
        <v>65</v>
      </c>
      <c r="D38">
        <v>90.04</v>
      </c>
      <c r="E38" s="25">
        <f t="shared" si="6"/>
        <v>1.48599999999999</v>
      </c>
      <c r="F38" s="25">
        <f t="shared" si="6"/>
        <v>1.762999999999991</v>
      </c>
      <c r="G38" s="25">
        <f t="shared" si="6"/>
        <v>2.5379999999999967</v>
      </c>
      <c r="H38" s="25">
        <f t="shared" si="6"/>
        <v>2.9259999999999877</v>
      </c>
      <c r="I38" s="25">
        <f t="shared" si="6"/>
        <v>3.319999999999993</v>
      </c>
      <c r="J38" s="25">
        <f t="shared" si="6"/>
        <v>3.688999999999993</v>
      </c>
      <c r="K38" s="25">
        <f t="shared" si="6"/>
        <v>3.9849999999999994</v>
      </c>
      <c r="L38" s="25">
        <f t="shared" si="6"/>
        <v>4.190999999999988</v>
      </c>
      <c r="M38" s="25">
        <f t="shared" si="6"/>
        <v>4.364999999999995</v>
      </c>
      <c r="N38" s="25">
        <f t="shared" si="6"/>
        <v>4.48299999999999</v>
      </c>
      <c r="O38" s="25">
        <f t="shared" si="7"/>
        <v>4.595999999999989</v>
      </c>
      <c r="P38" s="25">
        <f t="shared" si="7"/>
        <v>4.702999999999989</v>
      </c>
      <c r="Q38" s="25">
        <f t="shared" si="7"/>
        <v>4.796999999999997</v>
      </c>
      <c r="R38" s="25">
        <f t="shared" si="7"/>
        <v>4.8870000000000005</v>
      </c>
      <c r="S38" s="25">
        <f t="shared" si="7"/>
        <v>4.924999999999997</v>
      </c>
      <c r="T38" s="25">
        <f t="shared" si="7"/>
        <v>5.033999999999992</v>
      </c>
      <c r="U38" s="25">
        <f t="shared" si="7"/>
        <v>5.111999999999995</v>
      </c>
      <c r="V38" s="25">
        <f t="shared" si="7"/>
        <v>5.187999999999988</v>
      </c>
      <c r="W38" s="25">
        <f t="shared" si="7"/>
        <v>5.245999999999995</v>
      </c>
      <c r="X38" s="25">
        <f t="shared" si="7"/>
        <v>5.298999999999992</v>
      </c>
      <c r="Y38" s="25">
        <f t="shared" si="8"/>
        <v>5.35199999999999</v>
      </c>
      <c r="Z38" s="25">
        <f t="shared" si="8"/>
        <v>5.401999999999987</v>
      </c>
      <c r="AA38" s="25">
        <f t="shared" si="8"/>
        <v>5.449999999999989</v>
      </c>
      <c r="AB38" s="25">
        <f t="shared" si="8"/>
        <v>5.497</v>
      </c>
      <c r="AC38" s="25">
        <f t="shared" si="8"/>
        <v>5.541999999999987</v>
      </c>
      <c r="AD38" s="25">
        <f t="shared" si="8"/>
        <v>5.5859999999999985</v>
      </c>
      <c r="AE38" s="25">
        <f t="shared" si="8"/>
        <v>5.628</v>
      </c>
      <c r="AF38" s="25">
        <f t="shared" si="8"/>
        <v>5.665999999999997</v>
      </c>
      <c r="AG38" s="25">
        <f t="shared" si="8"/>
        <v>5.705999999999989</v>
      </c>
      <c r="AH38" s="25">
        <f t="shared" si="8"/>
        <v>5.766999999999996</v>
      </c>
    </row>
    <row r="39" spans="1:34" ht="12.75">
      <c r="A39" s="65"/>
      <c r="C39">
        <v>65</v>
      </c>
      <c r="D39">
        <v>89.89</v>
      </c>
      <c r="E39" s="25">
        <f t="shared" si="6"/>
        <v>1.6359999999999957</v>
      </c>
      <c r="F39" s="25">
        <f t="shared" si="6"/>
        <v>1.9129999999999967</v>
      </c>
      <c r="G39" s="25">
        <f t="shared" si="6"/>
        <v>2.6880000000000024</v>
      </c>
      <c r="H39" s="25">
        <f t="shared" si="6"/>
        <v>3.0759999999999934</v>
      </c>
      <c r="I39" s="25">
        <f t="shared" si="6"/>
        <v>3.469999999999999</v>
      </c>
      <c r="J39" s="25">
        <f t="shared" si="6"/>
        <v>3.8389999999999986</v>
      </c>
      <c r="K39" s="25">
        <f t="shared" si="6"/>
        <v>4.135000000000005</v>
      </c>
      <c r="L39" s="25">
        <f t="shared" si="6"/>
        <v>4.340999999999994</v>
      </c>
      <c r="M39" s="25">
        <f t="shared" si="6"/>
        <v>4.515000000000001</v>
      </c>
      <c r="N39" s="25">
        <f t="shared" si="6"/>
        <v>4.632999999999996</v>
      </c>
      <c r="O39" s="25">
        <f t="shared" si="7"/>
        <v>4.745999999999995</v>
      </c>
      <c r="P39" s="25">
        <f t="shared" si="7"/>
        <v>4.852999999999994</v>
      </c>
      <c r="Q39" s="25">
        <f t="shared" si="7"/>
        <v>4.947000000000003</v>
      </c>
      <c r="R39" s="25">
        <f t="shared" si="7"/>
        <v>5.037000000000006</v>
      </c>
      <c r="S39" s="25">
        <f t="shared" si="7"/>
        <v>5.075000000000003</v>
      </c>
      <c r="T39" s="25">
        <f t="shared" si="7"/>
        <v>5.1839999999999975</v>
      </c>
      <c r="U39" s="25">
        <f t="shared" si="7"/>
        <v>5.2620000000000005</v>
      </c>
      <c r="V39" s="25">
        <f t="shared" si="7"/>
        <v>5.337999999999994</v>
      </c>
      <c r="W39" s="25">
        <f t="shared" si="7"/>
        <v>5.396000000000001</v>
      </c>
      <c r="X39" s="25">
        <f t="shared" si="7"/>
        <v>5.448999999999998</v>
      </c>
      <c r="Y39" s="25">
        <f t="shared" si="8"/>
        <v>5.501999999999995</v>
      </c>
      <c r="Z39" s="25">
        <f t="shared" si="8"/>
        <v>5.5519999999999925</v>
      </c>
      <c r="AA39" s="25">
        <f t="shared" si="8"/>
        <v>5.599999999999994</v>
      </c>
      <c r="AB39" s="25">
        <f t="shared" si="8"/>
        <v>5.647000000000006</v>
      </c>
      <c r="AC39" s="25">
        <f t="shared" si="8"/>
        <v>5.691999999999993</v>
      </c>
      <c r="AD39" s="25">
        <f t="shared" si="8"/>
        <v>5.736000000000004</v>
      </c>
      <c r="AE39" s="25">
        <f t="shared" si="8"/>
        <v>5.778000000000006</v>
      </c>
      <c r="AF39" s="25">
        <f t="shared" si="8"/>
        <v>5.8160000000000025</v>
      </c>
      <c r="AG39" s="25">
        <f t="shared" si="8"/>
        <v>5.8559999999999945</v>
      </c>
      <c r="AH39" s="25">
        <f t="shared" si="8"/>
        <v>5.917000000000002</v>
      </c>
    </row>
    <row r="40" spans="1:34" ht="12.75">
      <c r="A40" s="65"/>
      <c r="C40">
        <v>65</v>
      </c>
      <c r="D40">
        <v>90.47</v>
      </c>
      <c r="E40" s="25">
        <f t="shared" si="6"/>
        <v>1.0559999999999974</v>
      </c>
      <c r="F40" s="25">
        <f t="shared" si="6"/>
        <v>1.3329999999999984</v>
      </c>
      <c r="G40" s="25">
        <f t="shared" si="6"/>
        <v>2.108000000000004</v>
      </c>
      <c r="H40" s="25">
        <f t="shared" si="6"/>
        <v>2.495999999999995</v>
      </c>
      <c r="I40" s="25">
        <f t="shared" si="6"/>
        <v>2.8900000000000006</v>
      </c>
      <c r="J40" s="25">
        <f t="shared" si="6"/>
        <v>3.2590000000000003</v>
      </c>
      <c r="K40" s="25">
        <f t="shared" si="6"/>
        <v>3.555000000000007</v>
      </c>
      <c r="L40" s="25">
        <f t="shared" si="6"/>
        <v>3.7609999999999957</v>
      </c>
      <c r="M40" s="25">
        <f t="shared" si="6"/>
        <v>3.9350000000000023</v>
      </c>
      <c r="N40" s="25">
        <f t="shared" si="6"/>
        <v>4.052999999999997</v>
      </c>
      <c r="O40" s="25">
        <f t="shared" si="7"/>
        <v>4.165999999999997</v>
      </c>
      <c r="P40" s="25">
        <f t="shared" si="7"/>
        <v>4.272999999999996</v>
      </c>
      <c r="Q40" s="25">
        <f t="shared" si="7"/>
        <v>4.367000000000004</v>
      </c>
      <c r="R40" s="25">
        <f t="shared" si="7"/>
        <v>4.457000000000008</v>
      </c>
      <c r="S40" s="25">
        <f t="shared" si="7"/>
        <v>4.4950000000000045</v>
      </c>
      <c r="T40" s="25">
        <f t="shared" si="7"/>
        <v>4.603999999999999</v>
      </c>
      <c r="U40" s="25">
        <f t="shared" si="7"/>
        <v>4.682000000000002</v>
      </c>
      <c r="V40" s="25">
        <f t="shared" si="7"/>
        <v>4.757999999999996</v>
      </c>
      <c r="W40" s="25">
        <f t="shared" si="7"/>
        <v>4.8160000000000025</v>
      </c>
      <c r="X40" s="25">
        <f t="shared" si="7"/>
        <v>4.869</v>
      </c>
      <c r="Y40" s="25">
        <f t="shared" si="8"/>
        <v>4.921999999999997</v>
      </c>
      <c r="Z40" s="25">
        <f t="shared" si="8"/>
        <v>4.971999999999994</v>
      </c>
      <c r="AA40" s="25">
        <f t="shared" si="8"/>
        <v>5.019999999999996</v>
      </c>
      <c r="AB40" s="25">
        <f t="shared" si="8"/>
        <v>5.067000000000007</v>
      </c>
      <c r="AC40" s="25">
        <f t="shared" si="8"/>
        <v>5.111999999999995</v>
      </c>
      <c r="AD40" s="25">
        <f t="shared" si="8"/>
        <v>5.156000000000006</v>
      </c>
      <c r="AE40" s="25">
        <f t="shared" si="8"/>
        <v>5.1980000000000075</v>
      </c>
      <c r="AF40" s="25">
        <f t="shared" si="8"/>
        <v>5.236000000000004</v>
      </c>
      <c r="AG40" s="25">
        <f t="shared" si="8"/>
        <v>5.275999999999996</v>
      </c>
      <c r="AH40" s="25">
        <f t="shared" si="8"/>
        <v>5.337000000000003</v>
      </c>
    </row>
    <row r="41" spans="1:34" ht="12.75">
      <c r="A41" s="65"/>
      <c r="C41">
        <v>71.9</v>
      </c>
      <c r="D41">
        <v>90.53</v>
      </c>
      <c r="E41" s="25">
        <f t="shared" si="6"/>
        <v>0.9959999999999951</v>
      </c>
      <c r="F41" s="25">
        <f t="shared" si="6"/>
        <v>1.2729999999999961</v>
      </c>
      <c r="G41" s="25">
        <f t="shared" si="6"/>
        <v>2.048000000000002</v>
      </c>
      <c r="H41" s="25">
        <f t="shared" si="6"/>
        <v>2.435999999999993</v>
      </c>
      <c r="I41" s="25">
        <f t="shared" si="6"/>
        <v>2.8299999999999983</v>
      </c>
      <c r="J41" s="25">
        <f t="shared" si="6"/>
        <v>3.198999999999998</v>
      </c>
      <c r="K41" s="25">
        <f t="shared" si="6"/>
        <v>3.4950000000000045</v>
      </c>
      <c r="L41" s="25">
        <f t="shared" si="6"/>
        <v>3.7009999999999934</v>
      </c>
      <c r="M41" s="25">
        <f t="shared" si="6"/>
        <v>3.875</v>
      </c>
      <c r="N41" s="25">
        <f t="shared" si="6"/>
        <v>3.992999999999995</v>
      </c>
      <c r="O41" s="25">
        <f t="shared" si="7"/>
        <v>4.1059999999999945</v>
      </c>
      <c r="P41" s="25">
        <f t="shared" si="7"/>
        <v>4.212999999999994</v>
      </c>
      <c r="Q41" s="25">
        <f t="shared" si="7"/>
        <v>4.307000000000002</v>
      </c>
      <c r="R41" s="25">
        <f t="shared" si="7"/>
        <v>4.397000000000006</v>
      </c>
      <c r="S41" s="25">
        <f t="shared" si="7"/>
        <v>4.435000000000002</v>
      </c>
      <c r="T41" s="25">
        <f t="shared" si="7"/>
        <v>4.543999999999997</v>
      </c>
      <c r="U41" s="25">
        <f t="shared" si="7"/>
        <v>4.622</v>
      </c>
      <c r="V41" s="25">
        <f t="shared" si="7"/>
        <v>4.697999999999993</v>
      </c>
      <c r="W41" s="25">
        <f t="shared" si="7"/>
        <v>4.756</v>
      </c>
      <c r="X41" s="25">
        <f t="shared" si="7"/>
        <v>4.8089999999999975</v>
      </c>
      <c r="Y41" s="25">
        <f t="shared" si="8"/>
        <v>4.861999999999995</v>
      </c>
      <c r="Z41" s="25">
        <f t="shared" si="8"/>
        <v>4.911999999999992</v>
      </c>
      <c r="AA41" s="25">
        <f t="shared" si="8"/>
        <v>4.959999999999994</v>
      </c>
      <c r="AB41" s="25">
        <f t="shared" si="8"/>
        <v>5.007000000000005</v>
      </c>
      <c r="AC41" s="25">
        <f t="shared" si="8"/>
        <v>5.0519999999999925</v>
      </c>
      <c r="AD41" s="25">
        <f t="shared" si="8"/>
        <v>5.096000000000004</v>
      </c>
      <c r="AE41" s="25">
        <f t="shared" si="8"/>
        <v>5.138000000000005</v>
      </c>
      <c r="AF41" s="25">
        <f t="shared" si="8"/>
        <v>5.176000000000002</v>
      </c>
      <c r="AG41" s="25">
        <f t="shared" si="8"/>
        <v>5.215999999999994</v>
      </c>
      <c r="AH41" s="25">
        <f t="shared" si="8"/>
        <v>5.277000000000001</v>
      </c>
    </row>
    <row r="42" spans="1:34" ht="12.75">
      <c r="A42" s="65"/>
      <c r="C42">
        <v>72.2</v>
      </c>
      <c r="D42">
        <v>90.25</v>
      </c>
      <c r="E42" s="25">
        <f t="shared" si="6"/>
        <v>1.2759999999999962</v>
      </c>
      <c r="F42" s="25">
        <f t="shared" si="6"/>
        <v>1.5529999999999973</v>
      </c>
      <c r="G42" s="25">
        <f t="shared" si="6"/>
        <v>2.328000000000003</v>
      </c>
      <c r="H42" s="25">
        <f t="shared" si="6"/>
        <v>2.715999999999994</v>
      </c>
      <c r="I42" s="25">
        <f t="shared" si="6"/>
        <v>3.1099999999999994</v>
      </c>
      <c r="J42" s="25">
        <f t="shared" si="6"/>
        <v>3.478999999999999</v>
      </c>
      <c r="K42" s="25">
        <f t="shared" si="6"/>
        <v>3.7750000000000057</v>
      </c>
      <c r="L42" s="25">
        <f t="shared" si="6"/>
        <v>3.9809999999999945</v>
      </c>
      <c r="M42" s="25">
        <f t="shared" si="6"/>
        <v>4.155000000000001</v>
      </c>
      <c r="N42" s="25">
        <f t="shared" si="6"/>
        <v>4.272999999999996</v>
      </c>
      <c r="O42" s="25">
        <f t="shared" si="7"/>
        <v>4.385999999999996</v>
      </c>
      <c r="P42" s="25">
        <f t="shared" si="7"/>
        <v>4.492999999999995</v>
      </c>
      <c r="Q42" s="25">
        <f t="shared" si="7"/>
        <v>4.587000000000003</v>
      </c>
      <c r="R42" s="25">
        <f t="shared" si="7"/>
        <v>4.677000000000007</v>
      </c>
      <c r="S42" s="25">
        <f t="shared" si="7"/>
        <v>4.715000000000003</v>
      </c>
      <c r="T42" s="25">
        <f t="shared" si="7"/>
        <v>4.823999999999998</v>
      </c>
      <c r="U42" s="25">
        <f t="shared" si="7"/>
        <v>4.902000000000001</v>
      </c>
      <c r="V42" s="25">
        <f t="shared" si="7"/>
        <v>4.977999999999994</v>
      </c>
      <c r="W42" s="25">
        <f t="shared" si="7"/>
        <v>5.036000000000001</v>
      </c>
      <c r="X42" s="25">
        <f t="shared" si="7"/>
        <v>5.088999999999999</v>
      </c>
      <c r="Y42" s="25">
        <f t="shared" si="8"/>
        <v>5.141999999999996</v>
      </c>
      <c r="Z42" s="25">
        <f t="shared" si="8"/>
        <v>5.191999999999993</v>
      </c>
      <c r="AA42" s="25">
        <f t="shared" si="8"/>
        <v>5.239999999999995</v>
      </c>
      <c r="AB42" s="25">
        <f t="shared" si="8"/>
        <v>5.287000000000006</v>
      </c>
      <c r="AC42" s="25">
        <f t="shared" si="8"/>
        <v>5.331999999999994</v>
      </c>
      <c r="AD42" s="25">
        <f t="shared" si="8"/>
        <v>5.376000000000005</v>
      </c>
      <c r="AE42" s="25">
        <f t="shared" si="8"/>
        <v>5.418000000000006</v>
      </c>
      <c r="AF42" s="25">
        <f t="shared" si="8"/>
        <v>5.456000000000003</v>
      </c>
      <c r="AG42" s="25">
        <f t="shared" si="8"/>
        <v>5.495999999999995</v>
      </c>
      <c r="AH42" s="25">
        <f t="shared" si="8"/>
        <v>5.557000000000002</v>
      </c>
    </row>
    <row r="43" spans="1:34" ht="12.75">
      <c r="A43" s="65"/>
      <c r="C43">
        <v>77</v>
      </c>
      <c r="D43">
        <v>91.49</v>
      </c>
      <c r="E43" s="25">
        <f t="shared" si="6"/>
        <v>0.036000000000001364</v>
      </c>
      <c r="F43" s="25">
        <f t="shared" si="6"/>
        <v>0.3130000000000024</v>
      </c>
      <c r="G43" s="25">
        <f t="shared" si="6"/>
        <v>1.088000000000008</v>
      </c>
      <c r="H43" s="25">
        <f t="shared" si="6"/>
        <v>1.475999999999999</v>
      </c>
      <c r="I43" s="25">
        <f t="shared" si="6"/>
        <v>1.8700000000000045</v>
      </c>
      <c r="J43" s="25">
        <f t="shared" si="6"/>
        <v>2.2390000000000043</v>
      </c>
      <c r="K43" s="25">
        <f t="shared" si="6"/>
        <v>2.535000000000011</v>
      </c>
      <c r="L43" s="25">
        <f t="shared" si="6"/>
        <v>2.7409999999999997</v>
      </c>
      <c r="M43" s="25">
        <f t="shared" si="6"/>
        <v>2.9150000000000063</v>
      </c>
      <c r="N43" s="25">
        <f t="shared" si="6"/>
        <v>3.0330000000000013</v>
      </c>
      <c r="O43" s="25">
        <f t="shared" si="7"/>
        <v>3.146000000000001</v>
      </c>
      <c r="P43" s="25">
        <f t="shared" si="7"/>
        <v>3.253</v>
      </c>
      <c r="Q43" s="25">
        <f t="shared" si="7"/>
        <v>3.3470000000000084</v>
      </c>
      <c r="R43" s="25">
        <f t="shared" si="7"/>
        <v>3.437000000000012</v>
      </c>
      <c r="S43" s="25">
        <f t="shared" si="7"/>
        <v>3.4750000000000085</v>
      </c>
      <c r="T43" s="25">
        <f t="shared" si="7"/>
        <v>3.584000000000003</v>
      </c>
      <c r="U43" s="25">
        <f t="shared" si="7"/>
        <v>3.662000000000006</v>
      </c>
      <c r="V43" s="25">
        <f t="shared" si="7"/>
        <v>3.7379999999999995</v>
      </c>
      <c r="W43" s="25">
        <f t="shared" si="7"/>
        <v>3.7960000000000065</v>
      </c>
      <c r="X43" s="25">
        <f t="shared" si="7"/>
        <v>3.8490000000000038</v>
      </c>
      <c r="Y43" s="25">
        <f t="shared" si="8"/>
        <v>3.902000000000001</v>
      </c>
      <c r="Z43" s="25">
        <f t="shared" si="8"/>
        <v>3.951999999999998</v>
      </c>
      <c r="AA43" s="25">
        <f t="shared" si="8"/>
        <v>4</v>
      </c>
      <c r="AB43" s="25">
        <f t="shared" si="8"/>
        <v>4.047000000000011</v>
      </c>
      <c r="AC43" s="25">
        <f t="shared" si="8"/>
        <v>4.091999999999999</v>
      </c>
      <c r="AD43" s="25">
        <f t="shared" si="8"/>
        <v>4.13600000000001</v>
      </c>
      <c r="AE43" s="25">
        <f t="shared" si="8"/>
        <v>4.1780000000000115</v>
      </c>
      <c r="AF43" s="25">
        <f t="shared" si="8"/>
        <v>4.216000000000008</v>
      </c>
      <c r="AG43" s="25">
        <f t="shared" si="8"/>
        <v>4.256</v>
      </c>
      <c r="AH43" s="25">
        <f t="shared" si="8"/>
        <v>4.317000000000007</v>
      </c>
    </row>
    <row r="44" spans="1:34" ht="12.75">
      <c r="A44" s="65"/>
      <c r="C44">
        <v>85.4</v>
      </c>
      <c r="D44">
        <v>90.93</v>
      </c>
      <c r="E44" s="25">
        <f t="shared" si="6"/>
        <v>0.5959999999999894</v>
      </c>
      <c r="F44" s="25">
        <f t="shared" si="6"/>
        <v>0.8729999999999905</v>
      </c>
      <c r="G44" s="25">
        <f t="shared" si="6"/>
        <v>1.6479999999999961</v>
      </c>
      <c r="H44" s="25">
        <f t="shared" si="6"/>
        <v>2.035999999999987</v>
      </c>
      <c r="I44" s="25">
        <f t="shared" si="6"/>
        <v>2.4299999999999926</v>
      </c>
      <c r="J44" s="25">
        <f t="shared" si="6"/>
        <v>2.7989999999999924</v>
      </c>
      <c r="K44" s="25">
        <f t="shared" si="6"/>
        <v>3.094999999999999</v>
      </c>
      <c r="L44" s="25">
        <f t="shared" si="6"/>
        <v>3.3009999999999877</v>
      </c>
      <c r="M44" s="25">
        <f t="shared" si="6"/>
        <v>3.4749999999999943</v>
      </c>
      <c r="N44" s="25">
        <f t="shared" si="6"/>
        <v>3.5929999999999893</v>
      </c>
      <c r="O44" s="25">
        <f t="shared" si="7"/>
        <v>3.705999999999989</v>
      </c>
      <c r="P44" s="25">
        <f t="shared" si="7"/>
        <v>3.812999999999988</v>
      </c>
      <c r="Q44" s="25">
        <f t="shared" si="7"/>
        <v>3.9069999999999965</v>
      </c>
      <c r="R44" s="25">
        <f t="shared" si="7"/>
        <v>3.997</v>
      </c>
      <c r="S44" s="25">
        <f t="shared" si="7"/>
        <v>4.034999999999997</v>
      </c>
      <c r="T44" s="25">
        <f t="shared" si="7"/>
        <v>4.143999999999991</v>
      </c>
      <c r="U44" s="25">
        <f t="shared" si="7"/>
        <v>4.221999999999994</v>
      </c>
      <c r="V44" s="25">
        <f t="shared" si="7"/>
        <v>4.297999999999988</v>
      </c>
      <c r="W44" s="25">
        <f t="shared" si="7"/>
        <v>4.3559999999999945</v>
      </c>
      <c r="X44" s="25">
        <f t="shared" si="7"/>
        <v>4.408999999999992</v>
      </c>
      <c r="Y44" s="25">
        <f t="shared" si="8"/>
        <v>4.461999999999989</v>
      </c>
      <c r="Z44" s="25">
        <f t="shared" si="8"/>
        <v>4.511999999999986</v>
      </c>
      <c r="AA44" s="25">
        <f t="shared" si="8"/>
        <v>4.559999999999988</v>
      </c>
      <c r="AB44" s="25">
        <f t="shared" si="8"/>
        <v>4.606999999999999</v>
      </c>
      <c r="AC44" s="25">
        <f t="shared" si="8"/>
        <v>4.651999999999987</v>
      </c>
      <c r="AD44" s="25">
        <f t="shared" si="8"/>
        <v>4.695999999999998</v>
      </c>
      <c r="AE44" s="25">
        <f t="shared" si="8"/>
        <v>4.7379999999999995</v>
      </c>
      <c r="AF44" s="25">
        <f t="shared" si="8"/>
        <v>4.775999999999996</v>
      </c>
      <c r="AG44" s="25">
        <f t="shared" si="8"/>
        <v>4.815999999999988</v>
      </c>
      <c r="AH44" s="25">
        <f t="shared" si="8"/>
        <v>4.876999999999995</v>
      </c>
    </row>
    <row r="45" spans="3:34" ht="12.75">
      <c r="C45">
        <v>97.5</v>
      </c>
      <c r="D45">
        <v>91.18</v>
      </c>
      <c r="E45" s="25">
        <f t="shared" si="6"/>
        <v>0.3459999999999894</v>
      </c>
      <c r="F45" s="25">
        <f t="shared" si="6"/>
        <v>0.6229999999999905</v>
      </c>
      <c r="G45" s="25">
        <f t="shared" si="6"/>
        <v>1.3979999999999961</v>
      </c>
      <c r="H45" s="25">
        <f t="shared" si="6"/>
        <v>1.7859999999999872</v>
      </c>
      <c r="I45" s="25">
        <f t="shared" si="6"/>
        <v>2.1799999999999926</v>
      </c>
      <c r="J45" s="25">
        <f t="shared" si="6"/>
        <v>2.5489999999999924</v>
      </c>
      <c r="K45" s="25">
        <f t="shared" si="6"/>
        <v>2.844999999999999</v>
      </c>
      <c r="L45" s="25">
        <f t="shared" si="6"/>
        <v>3.0509999999999877</v>
      </c>
      <c r="M45" s="25">
        <f t="shared" si="6"/>
        <v>3.2249999999999943</v>
      </c>
      <c r="N45" s="25">
        <f t="shared" si="6"/>
        <v>3.3429999999999893</v>
      </c>
      <c r="O45" s="25">
        <f t="shared" si="7"/>
        <v>3.455999999999989</v>
      </c>
      <c r="P45" s="25">
        <f t="shared" si="7"/>
        <v>3.562999999999988</v>
      </c>
      <c r="Q45" s="25">
        <f t="shared" si="7"/>
        <v>3.6569999999999965</v>
      </c>
      <c r="R45" s="25">
        <f t="shared" si="7"/>
        <v>3.747</v>
      </c>
      <c r="S45" s="25">
        <f t="shared" si="7"/>
        <v>3.7849999999999966</v>
      </c>
      <c r="T45" s="25">
        <f t="shared" si="7"/>
        <v>3.8939999999999912</v>
      </c>
      <c r="U45" s="25">
        <f t="shared" si="7"/>
        <v>3.971999999999994</v>
      </c>
      <c r="V45" s="25">
        <f t="shared" si="7"/>
        <v>4.047999999999988</v>
      </c>
      <c r="W45" s="25">
        <f t="shared" si="7"/>
        <v>4.1059999999999945</v>
      </c>
      <c r="X45" s="25">
        <f t="shared" si="7"/>
        <v>4.158999999999992</v>
      </c>
      <c r="Y45" s="25">
        <f t="shared" si="8"/>
        <v>4.211999999999989</v>
      </c>
      <c r="Z45" s="25">
        <f t="shared" si="8"/>
        <v>4.261999999999986</v>
      </c>
      <c r="AA45" s="25">
        <f t="shared" si="8"/>
        <v>4.309999999999988</v>
      </c>
      <c r="AB45" s="25">
        <f t="shared" si="8"/>
        <v>4.356999999999999</v>
      </c>
      <c r="AC45" s="25">
        <f t="shared" si="8"/>
        <v>4.401999999999987</v>
      </c>
      <c r="AD45" s="25">
        <f t="shared" si="8"/>
        <v>4.445999999999998</v>
      </c>
      <c r="AE45" s="25">
        <f t="shared" si="8"/>
        <v>4.4879999999999995</v>
      </c>
      <c r="AF45" s="25">
        <f t="shared" si="8"/>
        <v>4.525999999999996</v>
      </c>
      <c r="AG45" s="25">
        <f t="shared" si="8"/>
        <v>4.565999999999988</v>
      </c>
      <c r="AH45" s="25">
        <f t="shared" si="8"/>
        <v>4.626999999999995</v>
      </c>
    </row>
    <row r="46" spans="3:34" ht="12.75">
      <c r="C46">
        <v>105.9</v>
      </c>
      <c r="D46">
        <v>91.84</v>
      </c>
      <c r="E46" s="25">
        <f t="shared" si="6"/>
      </c>
      <c r="F46" s="25">
        <f t="shared" si="6"/>
      </c>
      <c r="G46" s="25">
        <f t="shared" si="6"/>
        <v>0.7379999999999995</v>
      </c>
      <c r="H46" s="25">
        <f t="shared" si="6"/>
        <v>1.1259999999999906</v>
      </c>
      <c r="I46" s="25">
        <f t="shared" si="6"/>
        <v>1.519999999999996</v>
      </c>
      <c r="J46" s="25">
        <f t="shared" si="6"/>
        <v>1.8889999999999958</v>
      </c>
      <c r="K46" s="25">
        <f t="shared" si="6"/>
        <v>2.1850000000000023</v>
      </c>
      <c r="L46" s="25">
        <f t="shared" si="6"/>
        <v>2.390999999999991</v>
      </c>
      <c r="M46" s="25">
        <f t="shared" si="6"/>
        <v>2.5649999999999977</v>
      </c>
      <c r="N46" s="25">
        <f t="shared" si="6"/>
        <v>2.6829999999999927</v>
      </c>
      <c r="O46" s="25">
        <f t="shared" si="7"/>
        <v>2.7959999999999923</v>
      </c>
      <c r="P46" s="25">
        <f t="shared" si="7"/>
        <v>2.9029999999999916</v>
      </c>
      <c r="Q46" s="25">
        <f t="shared" si="7"/>
        <v>2.997</v>
      </c>
      <c r="R46" s="25">
        <f t="shared" si="7"/>
        <v>3.0870000000000033</v>
      </c>
      <c r="S46" s="25">
        <f t="shared" si="7"/>
        <v>3.125</v>
      </c>
      <c r="T46" s="25">
        <f t="shared" si="7"/>
        <v>3.2339999999999947</v>
      </c>
      <c r="U46" s="25">
        <f t="shared" si="7"/>
        <v>3.3119999999999976</v>
      </c>
      <c r="V46" s="25">
        <f t="shared" si="7"/>
        <v>3.387999999999991</v>
      </c>
      <c r="W46" s="25">
        <f t="shared" si="7"/>
        <v>3.445999999999998</v>
      </c>
      <c r="X46" s="25">
        <f t="shared" si="7"/>
        <v>3.4989999999999952</v>
      </c>
      <c r="Y46" s="25">
        <f t="shared" si="8"/>
        <v>3.5519999999999925</v>
      </c>
      <c r="Z46" s="25">
        <f t="shared" si="8"/>
        <v>3.6019999999999897</v>
      </c>
      <c r="AA46" s="25">
        <f t="shared" si="8"/>
        <v>3.6499999999999915</v>
      </c>
      <c r="AB46" s="25">
        <f t="shared" si="8"/>
        <v>3.6970000000000027</v>
      </c>
      <c r="AC46" s="25">
        <f t="shared" si="8"/>
        <v>3.7419999999999902</v>
      </c>
      <c r="AD46" s="25">
        <f t="shared" si="8"/>
        <v>3.7860000000000014</v>
      </c>
      <c r="AE46" s="25">
        <f t="shared" si="8"/>
        <v>3.828000000000003</v>
      </c>
      <c r="AF46" s="25">
        <f t="shared" si="8"/>
        <v>3.8659999999999997</v>
      </c>
      <c r="AG46" s="25">
        <f t="shared" si="8"/>
        <v>3.9059999999999917</v>
      </c>
      <c r="AH46" s="25">
        <f t="shared" si="8"/>
        <v>3.9669999999999987</v>
      </c>
    </row>
    <row r="47" spans="3:34" ht="12.75">
      <c r="C47">
        <v>110.4</v>
      </c>
      <c r="D47">
        <v>93.18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  <v>0.1799999999999926</v>
      </c>
      <c r="J47" s="25">
        <f t="shared" si="6"/>
        <v>0.5489999999999924</v>
      </c>
      <c r="K47" s="25">
        <f t="shared" si="6"/>
        <v>0.8449999999999989</v>
      </c>
      <c r="L47" s="25">
        <f t="shared" si="6"/>
        <v>1.0509999999999877</v>
      </c>
      <c r="M47" s="25">
        <f t="shared" si="6"/>
        <v>1.2249999999999943</v>
      </c>
      <c r="N47" s="25">
        <f t="shared" si="6"/>
        <v>1.3429999999999893</v>
      </c>
      <c r="O47" s="25">
        <f t="shared" si="7"/>
        <v>1.4559999999999889</v>
      </c>
      <c r="P47" s="25">
        <f t="shared" si="7"/>
        <v>1.5629999999999882</v>
      </c>
      <c r="Q47" s="25">
        <f t="shared" si="7"/>
        <v>1.6569999999999965</v>
      </c>
      <c r="R47" s="25">
        <f t="shared" si="7"/>
        <v>1.7469999999999999</v>
      </c>
      <c r="S47" s="25">
        <f t="shared" si="7"/>
        <v>1.7849999999999966</v>
      </c>
      <c r="T47" s="25">
        <f t="shared" si="7"/>
        <v>1.8939999999999912</v>
      </c>
      <c r="U47" s="25">
        <f t="shared" si="7"/>
        <v>1.9719999999999942</v>
      </c>
      <c r="V47" s="25">
        <f t="shared" si="7"/>
        <v>2.0479999999999876</v>
      </c>
      <c r="W47" s="25">
        <f t="shared" si="7"/>
        <v>2.1059999999999945</v>
      </c>
      <c r="X47" s="25">
        <f t="shared" si="7"/>
        <v>2.158999999999992</v>
      </c>
      <c r="Y47" s="25">
        <f t="shared" si="8"/>
        <v>2.211999999999989</v>
      </c>
      <c r="Z47" s="25">
        <f t="shared" si="8"/>
        <v>2.2619999999999862</v>
      </c>
      <c r="AA47" s="25">
        <f t="shared" si="8"/>
        <v>2.309999999999988</v>
      </c>
      <c r="AB47" s="25">
        <f t="shared" si="8"/>
        <v>2.3569999999999993</v>
      </c>
      <c r="AC47" s="25">
        <f t="shared" si="8"/>
        <v>2.401999999999987</v>
      </c>
      <c r="AD47" s="25">
        <f t="shared" si="8"/>
        <v>2.445999999999998</v>
      </c>
      <c r="AE47" s="25">
        <f t="shared" si="8"/>
        <v>2.4879999999999995</v>
      </c>
      <c r="AF47" s="25">
        <f t="shared" si="8"/>
        <v>2.5259999999999962</v>
      </c>
      <c r="AG47" s="25">
        <f t="shared" si="8"/>
        <v>2.5659999999999883</v>
      </c>
      <c r="AH47" s="25">
        <f t="shared" si="8"/>
        <v>2.6269999999999953</v>
      </c>
    </row>
    <row r="48" spans="3:34" ht="12.75">
      <c r="C48">
        <v>122.5</v>
      </c>
      <c r="D48">
        <v>93.48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  <v>0.24899999999999523</v>
      </c>
      <c r="K48" s="25">
        <f t="shared" si="6"/>
        <v>0.5450000000000017</v>
      </c>
      <c r="L48" s="25">
        <f t="shared" si="6"/>
        <v>0.7509999999999906</v>
      </c>
      <c r="M48" s="25">
        <f t="shared" si="6"/>
        <v>0.9249999999999972</v>
      </c>
      <c r="N48" s="25">
        <f t="shared" si="6"/>
        <v>1.0429999999999922</v>
      </c>
      <c r="O48" s="25">
        <f t="shared" si="7"/>
        <v>1.1559999999999917</v>
      </c>
      <c r="P48" s="25">
        <f t="shared" si="7"/>
        <v>1.262999999999991</v>
      </c>
      <c r="Q48" s="25">
        <f t="shared" si="7"/>
        <v>1.3569999999999993</v>
      </c>
      <c r="R48" s="25">
        <f t="shared" si="7"/>
        <v>1.4470000000000027</v>
      </c>
      <c r="S48" s="25">
        <f t="shared" si="7"/>
        <v>1.4849999999999994</v>
      </c>
      <c r="T48" s="25">
        <f t="shared" si="7"/>
        <v>1.593999999999994</v>
      </c>
      <c r="U48" s="25">
        <f t="shared" si="7"/>
        <v>1.671999999999997</v>
      </c>
      <c r="V48" s="25">
        <f t="shared" si="7"/>
        <v>1.7479999999999905</v>
      </c>
      <c r="W48" s="25">
        <f t="shared" si="7"/>
        <v>1.8059999999999974</v>
      </c>
      <c r="X48" s="25">
        <f t="shared" si="7"/>
        <v>1.8589999999999947</v>
      </c>
      <c r="Y48" s="25">
        <f t="shared" si="8"/>
        <v>1.911999999999992</v>
      </c>
      <c r="Z48" s="25">
        <f t="shared" si="8"/>
        <v>1.961999999999989</v>
      </c>
      <c r="AA48" s="25">
        <f t="shared" si="8"/>
        <v>2.009999999999991</v>
      </c>
      <c r="AB48" s="25">
        <f t="shared" si="8"/>
        <v>2.057000000000002</v>
      </c>
      <c r="AC48" s="25">
        <f t="shared" si="8"/>
        <v>2.1019999999999897</v>
      </c>
      <c r="AD48" s="25">
        <f t="shared" si="8"/>
        <v>2.146000000000001</v>
      </c>
      <c r="AE48" s="25">
        <f t="shared" si="8"/>
        <v>2.1880000000000024</v>
      </c>
      <c r="AF48" s="25">
        <f t="shared" si="8"/>
        <v>2.225999999999999</v>
      </c>
      <c r="AG48" s="25">
        <f t="shared" si="8"/>
        <v>2.265999999999991</v>
      </c>
      <c r="AH48" s="25">
        <f t="shared" si="8"/>
        <v>2.326999999999998</v>
      </c>
    </row>
    <row r="49" spans="3:34" ht="12.75">
      <c r="C49">
        <v>134.5</v>
      </c>
      <c r="D49">
        <v>94.07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  <v>0.16100000000000136</v>
      </c>
      <c r="M49" s="25">
        <f t="shared" si="6"/>
        <v>0.33500000000000796</v>
      </c>
      <c r="N49" s="25">
        <f t="shared" si="6"/>
        <v>0.45300000000000296</v>
      </c>
      <c r="O49" s="25">
        <f t="shared" si="6"/>
        <v>0.5660000000000025</v>
      </c>
      <c r="P49" s="25">
        <f t="shared" si="6"/>
        <v>0.6730000000000018</v>
      </c>
      <c r="Q49" s="25">
        <f t="shared" si="6"/>
        <v>0.7670000000000101</v>
      </c>
      <c r="R49" s="25">
        <f t="shared" si="6"/>
        <v>0.8570000000000135</v>
      </c>
      <c r="S49" s="25">
        <f t="shared" si="6"/>
        <v>0.8950000000000102</v>
      </c>
      <c r="T49" s="25">
        <f t="shared" si="6"/>
        <v>1.0040000000000049</v>
      </c>
      <c r="U49" s="25">
        <f t="shared" si="7"/>
        <v>1.0820000000000078</v>
      </c>
      <c r="V49" s="25">
        <f t="shared" si="7"/>
        <v>1.1580000000000013</v>
      </c>
      <c r="W49" s="25">
        <f t="shared" si="7"/>
        <v>1.2160000000000082</v>
      </c>
      <c r="X49" s="25">
        <f t="shared" si="7"/>
        <v>1.2690000000000055</v>
      </c>
      <c r="Y49" s="25">
        <f t="shared" si="7"/>
        <v>1.3220000000000027</v>
      </c>
      <c r="Z49" s="25">
        <f t="shared" si="7"/>
        <v>1.3719999999999999</v>
      </c>
      <c r="AA49" s="25">
        <f t="shared" si="7"/>
        <v>1.4200000000000017</v>
      </c>
      <c r="AB49" s="25">
        <f t="shared" si="7"/>
        <v>1.467000000000013</v>
      </c>
      <c r="AC49" s="25">
        <f t="shared" si="7"/>
        <v>1.5120000000000005</v>
      </c>
      <c r="AD49" s="25">
        <f t="shared" si="7"/>
        <v>1.5560000000000116</v>
      </c>
      <c r="AE49" s="25">
        <f aca="true" t="shared" si="9" ref="AE49:AG55">IF(AE$2&lt;$D49,"",AE$2-$D49)</f>
        <v>1.5980000000000132</v>
      </c>
      <c r="AF49" s="25">
        <f t="shared" si="9"/>
        <v>1.63600000000001</v>
      </c>
      <c r="AG49" s="25">
        <f t="shared" si="9"/>
        <v>1.676000000000002</v>
      </c>
      <c r="AH49" s="25">
        <f t="shared" si="8"/>
        <v>1.737000000000009</v>
      </c>
    </row>
    <row r="50" spans="3:34" ht="12.75">
      <c r="C50">
        <v>136.7</v>
      </c>
      <c r="D50">
        <v>95.33</v>
      </c>
      <c r="E50" s="25">
        <f aca="true" t="shared" si="10" ref="E50:AG55">IF(E$2&lt;$D50,"",E$2-$D50)</f>
      </c>
      <c r="F50" s="25">
        <f t="shared" si="10"/>
      </c>
      <c r="G50" s="25">
        <f t="shared" si="10"/>
      </c>
      <c r="H50" s="25">
        <f t="shared" si="10"/>
      </c>
      <c r="I50" s="25">
        <f t="shared" si="10"/>
      </c>
      <c r="J50" s="25">
        <f t="shared" si="10"/>
      </c>
      <c r="K50" s="25">
        <f t="shared" si="10"/>
      </c>
      <c r="L50" s="25">
        <f t="shared" si="10"/>
      </c>
      <c r="M50" s="25">
        <f t="shared" si="10"/>
      </c>
      <c r="N50" s="25">
        <f t="shared" si="10"/>
      </c>
      <c r="O50" s="25">
        <f t="shared" si="10"/>
      </c>
      <c r="P50" s="25">
        <f t="shared" si="10"/>
      </c>
      <c r="Q50" s="25">
        <f t="shared" si="10"/>
      </c>
      <c r="R50" s="25">
        <f t="shared" si="10"/>
      </c>
      <c r="S50" s="25">
        <f t="shared" si="10"/>
      </c>
      <c r="T50" s="25">
        <f t="shared" si="10"/>
      </c>
      <c r="U50" s="25">
        <f t="shared" si="10"/>
      </c>
      <c r="V50" s="25">
        <f t="shared" si="10"/>
      </c>
      <c r="W50" s="25">
        <f t="shared" si="10"/>
      </c>
      <c r="X50" s="25">
        <f t="shared" si="10"/>
        <v>0.009000000000000341</v>
      </c>
      <c r="Y50" s="25">
        <f t="shared" si="10"/>
        <v>0.06199999999999761</v>
      </c>
      <c r="Z50" s="25">
        <f t="shared" si="10"/>
        <v>0.11199999999999477</v>
      </c>
      <c r="AA50" s="25">
        <f t="shared" si="10"/>
        <v>0.1599999999999966</v>
      </c>
      <c r="AB50" s="25">
        <f t="shared" si="10"/>
        <v>0.20700000000000784</v>
      </c>
      <c r="AC50" s="25">
        <f t="shared" si="10"/>
        <v>0.25199999999999534</v>
      </c>
      <c r="AD50" s="25">
        <f t="shared" si="10"/>
        <v>0.2960000000000065</v>
      </c>
      <c r="AE50" s="25">
        <f t="shared" si="10"/>
        <v>0.33800000000000807</v>
      </c>
      <c r="AF50" s="25">
        <f t="shared" si="10"/>
        <v>0.3760000000000048</v>
      </c>
      <c r="AG50" s="25">
        <f t="shared" si="10"/>
        <v>0.4159999999999968</v>
      </c>
      <c r="AH50" s="25">
        <f>IF(AH$2&lt;$D50,"",AH$2-$D50)</f>
        <v>0.47700000000000387</v>
      </c>
    </row>
    <row r="51" spans="3:34" ht="12.75">
      <c r="C51">
        <v>143.2</v>
      </c>
      <c r="D51">
        <v>96.5</v>
      </c>
      <c r="E51" s="25">
        <f t="shared" si="6"/>
      </c>
      <c r="F51" s="25">
        <f t="shared" si="6"/>
      </c>
      <c r="G51" s="25">
        <f t="shared" si="6"/>
      </c>
      <c r="H51" s="25">
        <f t="shared" si="6"/>
      </c>
      <c r="I51" s="25">
        <f t="shared" si="6"/>
      </c>
      <c r="J51" s="25">
        <f t="shared" si="6"/>
      </c>
      <c r="K51" s="25">
        <f t="shared" si="6"/>
      </c>
      <c r="L51" s="25">
        <f t="shared" si="6"/>
      </c>
      <c r="M51" s="25">
        <f t="shared" si="6"/>
      </c>
      <c r="N51" s="25">
        <f t="shared" si="6"/>
      </c>
      <c r="O51" s="25">
        <f t="shared" si="6"/>
      </c>
      <c r="P51" s="25">
        <f t="shared" si="6"/>
      </c>
      <c r="Q51" s="25">
        <f t="shared" si="6"/>
      </c>
      <c r="R51" s="25">
        <f t="shared" si="6"/>
      </c>
      <c r="S51" s="25">
        <f t="shared" si="6"/>
      </c>
      <c r="T51" s="25">
        <f t="shared" si="6"/>
      </c>
      <c r="U51" s="25">
        <f t="shared" si="7"/>
      </c>
      <c r="V51" s="25">
        <f t="shared" si="7"/>
      </c>
      <c r="W51" s="25">
        <f t="shared" si="7"/>
      </c>
      <c r="X51" s="25">
        <f t="shared" si="7"/>
      </c>
      <c r="Y51" s="25">
        <f t="shared" si="7"/>
      </c>
      <c r="Z51" s="25">
        <f t="shared" si="7"/>
      </c>
      <c r="AA51" s="25">
        <f t="shared" si="7"/>
      </c>
      <c r="AB51" s="25">
        <f t="shared" si="7"/>
      </c>
      <c r="AC51" s="25">
        <f t="shared" si="7"/>
      </c>
      <c r="AD51" s="25">
        <f t="shared" si="7"/>
      </c>
      <c r="AE51" s="25">
        <f t="shared" si="9"/>
      </c>
      <c r="AF51" s="25">
        <f t="shared" si="9"/>
      </c>
      <c r="AG51" s="25">
        <f t="shared" si="9"/>
      </c>
      <c r="AH51" s="25">
        <f t="shared" si="8"/>
      </c>
    </row>
    <row r="52" spans="3:34" ht="12.75">
      <c r="C52">
        <v>144</v>
      </c>
      <c r="D52">
        <v>98.58</v>
      </c>
      <c r="E52" s="25">
        <f t="shared" si="10"/>
      </c>
      <c r="F52" s="25">
        <f t="shared" si="10"/>
      </c>
      <c r="G52" s="25">
        <f t="shared" si="10"/>
      </c>
      <c r="H52" s="25">
        <f t="shared" si="10"/>
      </c>
      <c r="I52" s="25">
        <f t="shared" si="10"/>
      </c>
      <c r="J52" s="25">
        <f t="shared" si="10"/>
      </c>
      <c r="K52" s="25">
        <f t="shared" si="10"/>
      </c>
      <c r="L52" s="25">
        <f t="shared" si="10"/>
      </c>
      <c r="M52" s="25">
        <f t="shared" si="10"/>
      </c>
      <c r="N52" s="25">
        <f t="shared" si="10"/>
      </c>
      <c r="O52" s="25">
        <f t="shared" si="10"/>
      </c>
      <c r="P52" s="25">
        <f t="shared" si="10"/>
      </c>
      <c r="Q52" s="25">
        <f t="shared" si="10"/>
      </c>
      <c r="R52" s="25">
        <f t="shared" si="10"/>
      </c>
      <c r="S52" s="25">
        <f t="shared" si="10"/>
      </c>
      <c r="T52" s="25">
        <f t="shared" si="10"/>
      </c>
      <c r="U52" s="25">
        <f t="shared" si="10"/>
      </c>
      <c r="V52" s="25">
        <f t="shared" si="10"/>
      </c>
      <c r="W52" s="25">
        <f t="shared" si="10"/>
      </c>
      <c r="X52" s="25">
        <f t="shared" si="10"/>
      </c>
      <c r="Y52" s="25">
        <f t="shared" si="10"/>
      </c>
      <c r="Z52" s="25">
        <f t="shared" si="10"/>
      </c>
      <c r="AA52" s="25">
        <f t="shared" si="10"/>
      </c>
      <c r="AB52" s="25">
        <f t="shared" si="10"/>
      </c>
      <c r="AC52" s="25">
        <f t="shared" si="10"/>
      </c>
      <c r="AD52" s="25">
        <f t="shared" si="10"/>
      </c>
      <c r="AE52" s="25">
        <f t="shared" si="10"/>
      </c>
      <c r="AF52" s="25">
        <f t="shared" si="10"/>
      </c>
      <c r="AG52" s="25">
        <f t="shared" si="10"/>
      </c>
      <c r="AH52" s="25">
        <f>IF(AH$2&lt;$D52,"",AH$2-$D52)</f>
      </c>
    </row>
    <row r="53" spans="3:34" ht="12.75">
      <c r="C53">
        <v>145.1</v>
      </c>
      <c r="D53">
        <v>98.55</v>
      </c>
      <c r="E53" s="25">
        <f t="shared" si="10"/>
      </c>
      <c r="F53" s="25">
        <f t="shared" si="10"/>
      </c>
      <c r="G53" s="25">
        <f t="shared" si="10"/>
      </c>
      <c r="H53" s="25">
        <f t="shared" si="10"/>
      </c>
      <c r="I53" s="25">
        <f t="shared" si="10"/>
      </c>
      <c r="J53" s="25">
        <f t="shared" si="10"/>
      </c>
      <c r="K53" s="25">
        <f t="shared" si="10"/>
      </c>
      <c r="L53" s="25">
        <f t="shared" si="10"/>
      </c>
      <c r="M53" s="25">
        <f t="shared" si="10"/>
      </c>
      <c r="N53" s="25">
        <f t="shared" si="10"/>
      </c>
      <c r="O53" s="25">
        <f t="shared" si="10"/>
      </c>
      <c r="P53" s="25">
        <f t="shared" si="10"/>
      </c>
      <c r="Q53" s="25">
        <f t="shared" si="10"/>
      </c>
      <c r="R53" s="25">
        <f t="shared" si="10"/>
      </c>
      <c r="S53" s="25">
        <f t="shared" si="10"/>
      </c>
      <c r="T53" s="25">
        <f t="shared" si="10"/>
      </c>
      <c r="U53" s="25">
        <f t="shared" si="10"/>
      </c>
      <c r="V53" s="25">
        <f t="shared" si="10"/>
      </c>
      <c r="W53" s="25">
        <f t="shared" si="10"/>
      </c>
      <c r="X53" s="25">
        <f t="shared" si="10"/>
      </c>
      <c r="Y53" s="25">
        <f t="shared" si="10"/>
      </c>
      <c r="Z53" s="25">
        <f t="shared" si="10"/>
      </c>
      <c r="AA53" s="25">
        <f t="shared" si="10"/>
      </c>
      <c r="AB53" s="25">
        <f t="shared" si="10"/>
      </c>
      <c r="AC53" s="25">
        <f t="shared" si="10"/>
      </c>
      <c r="AD53" s="25">
        <f t="shared" si="10"/>
      </c>
      <c r="AE53" s="25">
        <f t="shared" si="9"/>
      </c>
      <c r="AF53" s="25">
        <f t="shared" si="9"/>
      </c>
      <c r="AG53" s="25">
        <f t="shared" si="9"/>
      </c>
      <c r="AH53" s="25">
        <f>IF(AH$2&lt;$D53,"",AH$2-$D53)</f>
      </c>
    </row>
    <row r="54" spans="3:34" ht="12.75">
      <c r="C54">
        <v>146</v>
      </c>
      <c r="D54">
        <v>97.42</v>
      </c>
      <c r="E54" s="25">
        <f t="shared" si="10"/>
      </c>
      <c r="F54" s="25">
        <f t="shared" si="10"/>
      </c>
      <c r="G54" s="25">
        <f t="shared" si="10"/>
      </c>
      <c r="H54" s="25">
        <f t="shared" si="10"/>
      </c>
      <c r="I54" s="25">
        <f t="shared" si="10"/>
      </c>
      <c r="J54" s="25">
        <f t="shared" si="10"/>
      </c>
      <c r="K54" s="25">
        <f t="shared" si="10"/>
      </c>
      <c r="L54" s="25">
        <f t="shared" si="10"/>
      </c>
      <c r="M54" s="25">
        <f t="shared" si="10"/>
      </c>
      <c r="N54" s="25">
        <f t="shared" si="10"/>
      </c>
      <c r="O54" s="25">
        <f t="shared" si="10"/>
      </c>
      <c r="P54" s="25">
        <f t="shared" si="10"/>
      </c>
      <c r="Q54" s="25">
        <f t="shared" si="10"/>
      </c>
      <c r="R54" s="25">
        <f t="shared" si="10"/>
      </c>
      <c r="S54" s="25">
        <f t="shared" si="10"/>
      </c>
      <c r="T54" s="25">
        <f t="shared" si="10"/>
      </c>
      <c r="U54" s="25">
        <f t="shared" si="10"/>
      </c>
      <c r="V54" s="25">
        <f t="shared" si="10"/>
      </c>
      <c r="W54" s="25">
        <f t="shared" si="10"/>
      </c>
      <c r="X54" s="25">
        <f t="shared" si="10"/>
      </c>
      <c r="Y54" s="25">
        <f t="shared" si="10"/>
      </c>
      <c r="Z54" s="25">
        <f t="shared" si="10"/>
      </c>
      <c r="AA54" s="25">
        <f t="shared" si="10"/>
      </c>
      <c r="AB54" s="25">
        <f t="shared" si="10"/>
      </c>
      <c r="AC54" s="25">
        <f t="shared" si="10"/>
      </c>
      <c r="AD54" s="25">
        <f t="shared" si="10"/>
      </c>
      <c r="AE54" s="25">
        <f t="shared" si="10"/>
      </c>
      <c r="AF54" s="25">
        <f t="shared" si="10"/>
      </c>
      <c r="AG54" s="25">
        <f t="shared" si="10"/>
      </c>
      <c r="AH54" s="25">
        <f>IF(AH$2&lt;$D54,"",AH$2-$D54)</f>
      </c>
    </row>
    <row r="55" spans="3:34" ht="12.75">
      <c r="C55">
        <v>147.8</v>
      </c>
      <c r="D55">
        <v>100.61</v>
      </c>
      <c r="E55" s="25">
        <f t="shared" si="10"/>
      </c>
      <c r="F55" s="25">
        <f t="shared" si="10"/>
      </c>
      <c r="G55" s="25">
        <f t="shared" si="10"/>
      </c>
      <c r="H55" s="25">
        <f t="shared" si="10"/>
      </c>
      <c r="I55" s="25">
        <f t="shared" si="10"/>
      </c>
      <c r="J55" s="25">
        <f t="shared" si="10"/>
      </c>
      <c r="K55" s="25">
        <f t="shared" si="10"/>
      </c>
      <c r="L55" s="25">
        <f t="shared" si="10"/>
      </c>
      <c r="M55" s="25">
        <f t="shared" si="10"/>
      </c>
      <c r="N55" s="25">
        <f t="shared" si="10"/>
      </c>
      <c r="O55" s="25">
        <f t="shared" si="10"/>
      </c>
      <c r="P55" s="25">
        <f t="shared" si="10"/>
      </c>
      <c r="Q55" s="25">
        <f t="shared" si="10"/>
      </c>
      <c r="R55" s="25">
        <f t="shared" si="10"/>
      </c>
      <c r="S55" s="25">
        <f t="shared" si="10"/>
      </c>
      <c r="T55" s="25">
        <f t="shared" si="10"/>
      </c>
      <c r="U55" s="25">
        <f t="shared" si="10"/>
      </c>
      <c r="V55" s="25">
        <f t="shared" si="10"/>
      </c>
      <c r="W55" s="25">
        <f t="shared" si="10"/>
      </c>
      <c r="X55" s="25">
        <f t="shared" si="10"/>
      </c>
      <c r="Y55" s="25">
        <f t="shared" si="10"/>
      </c>
      <c r="Z55" s="25">
        <f t="shared" si="10"/>
      </c>
      <c r="AA55" s="25">
        <f t="shared" si="10"/>
      </c>
      <c r="AB55" s="25">
        <f t="shared" si="10"/>
      </c>
      <c r="AC55" s="25">
        <f t="shared" si="10"/>
      </c>
      <c r="AD55" s="25">
        <f t="shared" si="10"/>
      </c>
      <c r="AE55" s="25">
        <f t="shared" si="9"/>
      </c>
      <c r="AF55" s="25">
        <f t="shared" si="9"/>
      </c>
      <c r="AG55" s="25">
        <f t="shared" si="9"/>
      </c>
      <c r="AH55" s="25">
        <f>IF(AH$2&lt;$D55,"",AH$2-$D55)</f>
      </c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5:34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I60"/>
  <sheetViews>
    <sheetView zoomScale="85" zoomScaleNormal="85" workbookViewId="0" topLeftCell="C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5" ht="12.75" customHeight="1">
      <c r="A2" s="1"/>
      <c r="C2" s="43"/>
      <c r="D2" s="27">
        <f>MIN(C14:C104)</f>
        <v>2</v>
      </c>
      <c r="E2" s="65">
        <f>Stage_QPlots!$Q3</f>
        <v>94.409</v>
      </c>
      <c r="F2" s="65">
        <f>Stage_QPlots!$Q4</f>
        <v>94.708</v>
      </c>
      <c r="G2" s="65">
        <f>Stage_QPlots!$Q5</f>
        <v>95.611</v>
      </c>
      <c r="H2" s="65">
        <f>Stage_QPlots!$Q6</f>
        <v>96.075</v>
      </c>
      <c r="I2" s="65">
        <f>Stage_QPlots!$Q7</f>
        <v>96.465</v>
      </c>
      <c r="J2" s="65">
        <f>Stage_QPlots!$Q8</f>
        <v>96.842</v>
      </c>
      <c r="K2" s="65">
        <f>Stage_QPlots!$Q9</f>
        <v>97.176</v>
      </c>
      <c r="L2" s="65">
        <f>Stage_QPlots!$Q10</f>
        <v>97.446</v>
      </c>
      <c r="M2" s="65">
        <f>Stage_QPlots!$Q11</f>
        <v>97.685</v>
      </c>
      <c r="N2" s="65">
        <f>Stage_QPlots!$Q12</f>
        <v>97.843</v>
      </c>
      <c r="O2" s="65">
        <f>Stage_QPlots!$Q13</f>
        <v>97.988</v>
      </c>
      <c r="P2" s="65">
        <f>Stage_QPlots!$Q14</f>
        <v>98.122</v>
      </c>
      <c r="Q2" s="65">
        <f>Stage_QPlots!$Q15</f>
        <v>98.247</v>
      </c>
      <c r="R2" s="65">
        <f>Stage_QPlots!$Q16</f>
        <v>98.363</v>
      </c>
      <c r="S2" s="65">
        <f>Stage_QPlots!$Q17</f>
        <v>98.407</v>
      </c>
      <c r="T2" s="65">
        <f>Stage_QPlots!$Q18</f>
        <v>98.515</v>
      </c>
      <c r="U2" s="65">
        <f>Stage_QPlots!$Q19</f>
        <v>98.616</v>
      </c>
      <c r="V2" s="65">
        <f>Stage_QPlots!$Q20</f>
        <v>98.713</v>
      </c>
      <c r="W2" s="65">
        <f>Stage_QPlots!$Q21</f>
        <v>98.806</v>
      </c>
      <c r="X2" s="65">
        <f>Stage_QPlots!$Q22</f>
        <v>98.894</v>
      </c>
      <c r="Y2" s="65">
        <f>Stage_QPlots!$Q23</f>
        <v>98.979</v>
      </c>
      <c r="Z2" s="65">
        <f>Stage_QPlots!$Q24</f>
        <v>99.061</v>
      </c>
      <c r="AA2" s="65">
        <f>Stage_QPlots!$Q25</f>
        <v>99.139</v>
      </c>
      <c r="AB2" s="65">
        <f>Stage_QPlots!$Q26</f>
        <v>99.215</v>
      </c>
      <c r="AC2" s="65">
        <f>Stage_QPlots!$Q27</f>
        <v>99.289</v>
      </c>
      <c r="AD2" s="65">
        <f>Stage_QPlots!$Q28</f>
        <v>99.36</v>
      </c>
      <c r="AE2" s="65">
        <f>Stage_QPlots!$Q29</f>
        <v>99.429</v>
      </c>
      <c r="AF2" s="65">
        <f>Stage_QPlots!$Q30</f>
        <v>99.496</v>
      </c>
      <c r="AG2" s="65">
        <f>Stage_QPlots!$Q31</f>
        <v>99.561</v>
      </c>
      <c r="AH2" s="65">
        <f>Stage_QPlots!$Q32</f>
        <v>99.662</v>
      </c>
      <c r="AI2" s="62">
        <f>Summary_Tables!D28</f>
        <v>93.41</v>
      </c>
    </row>
    <row r="3" spans="1:35" ht="12.75">
      <c r="A3" s="65"/>
      <c r="C3" s="43"/>
      <c r="D3" s="27">
        <f>MAX(C14:C104)</f>
        <v>164.3</v>
      </c>
      <c r="E3" s="65">
        <f>Stage_QPlots!$Q3</f>
        <v>94.409</v>
      </c>
      <c r="F3" s="65">
        <f>Stage_QPlots!$Q4</f>
        <v>94.708</v>
      </c>
      <c r="G3" s="65">
        <f>Stage_QPlots!$Q5</f>
        <v>95.611</v>
      </c>
      <c r="H3" s="65">
        <f>Stage_QPlots!$Q6</f>
        <v>96.075</v>
      </c>
      <c r="I3" s="65">
        <f>Stage_QPlots!$Q7</f>
        <v>96.465</v>
      </c>
      <c r="J3" s="65">
        <f>Stage_QPlots!$Q8</f>
        <v>96.842</v>
      </c>
      <c r="K3" s="65">
        <f>Stage_QPlots!$Q9</f>
        <v>97.176</v>
      </c>
      <c r="L3" s="65">
        <f>Stage_QPlots!$Q10</f>
        <v>97.446</v>
      </c>
      <c r="M3" s="65">
        <f>Stage_QPlots!$Q11</f>
        <v>97.685</v>
      </c>
      <c r="N3" s="65">
        <f>Stage_QPlots!$Q12</f>
        <v>97.843</v>
      </c>
      <c r="O3" s="65">
        <f>Stage_QPlots!$Q13</f>
        <v>97.988</v>
      </c>
      <c r="P3" s="65">
        <f>Stage_QPlots!$Q14</f>
        <v>98.122</v>
      </c>
      <c r="Q3" s="65">
        <f>Stage_QPlots!$Q15</f>
        <v>98.247</v>
      </c>
      <c r="R3" s="65">
        <f>Stage_QPlots!$Q16</f>
        <v>98.363</v>
      </c>
      <c r="S3" s="65">
        <f>Stage_QPlots!$Q17</f>
        <v>98.407</v>
      </c>
      <c r="T3" s="65">
        <f>Stage_QPlots!$Q18</f>
        <v>98.515</v>
      </c>
      <c r="U3" s="65">
        <f>Stage_QPlots!$Q19</f>
        <v>98.616</v>
      </c>
      <c r="V3" s="65">
        <f>Stage_QPlots!$Q20</f>
        <v>98.713</v>
      </c>
      <c r="W3" s="65">
        <f>Stage_QPlots!$Q21</f>
        <v>98.806</v>
      </c>
      <c r="X3" s="65">
        <f>Stage_QPlots!$Q22</f>
        <v>98.894</v>
      </c>
      <c r="Y3" s="65">
        <f>Stage_QPlots!$Q23</f>
        <v>98.979</v>
      </c>
      <c r="Z3" s="65">
        <f>Stage_QPlots!$Q24</f>
        <v>99.061</v>
      </c>
      <c r="AA3" s="65">
        <f>Stage_QPlots!$Q25</f>
        <v>99.139</v>
      </c>
      <c r="AB3" s="65">
        <f>Stage_QPlots!$Q26</f>
        <v>99.215</v>
      </c>
      <c r="AC3" s="65">
        <f>Stage_QPlots!$Q27</f>
        <v>99.289</v>
      </c>
      <c r="AD3" s="65">
        <f>Stage_QPlots!$Q28</f>
        <v>99.36</v>
      </c>
      <c r="AE3" s="65">
        <f>Stage_QPlots!$Q29</f>
        <v>99.429</v>
      </c>
      <c r="AF3" s="65">
        <f>Stage_QPlots!$Q30</f>
        <v>99.496</v>
      </c>
      <c r="AG3" s="65">
        <f>Stage_QPlots!$Q31</f>
        <v>99.561</v>
      </c>
      <c r="AH3" s="65">
        <f>Stage_QPlots!$Q32</f>
        <v>99.662</v>
      </c>
      <c r="AI3" s="62">
        <f>Summary_Tables!D28</f>
        <v>93.41</v>
      </c>
    </row>
    <row r="4" spans="1:35" ht="12.75">
      <c r="A4" s="65"/>
      <c r="C4" s="109" t="s">
        <v>38</v>
      </c>
      <c r="D4" s="6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65"/>
      <c r="C5" s="109"/>
      <c r="D5" s="30" t="s">
        <v>40</v>
      </c>
      <c r="E5">
        <v>17</v>
      </c>
      <c r="F5">
        <v>19</v>
      </c>
      <c r="G5">
        <v>25</v>
      </c>
      <c r="H5">
        <v>26</v>
      </c>
      <c r="I5">
        <v>26</v>
      </c>
      <c r="J5">
        <v>28</v>
      </c>
      <c r="K5">
        <v>29</v>
      </c>
      <c r="L5">
        <v>30</v>
      </c>
      <c r="M5">
        <v>30</v>
      </c>
      <c r="N5">
        <v>30</v>
      </c>
      <c r="O5">
        <v>30</v>
      </c>
      <c r="P5">
        <v>30</v>
      </c>
      <c r="Q5">
        <v>30</v>
      </c>
      <c r="R5">
        <v>30</v>
      </c>
      <c r="S5">
        <v>30</v>
      </c>
      <c r="T5">
        <v>30</v>
      </c>
      <c r="U5">
        <v>30</v>
      </c>
      <c r="V5">
        <v>30</v>
      </c>
      <c r="W5">
        <v>30</v>
      </c>
      <c r="X5">
        <v>30</v>
      </c>
      <c r="Y5">
        <v>30</v>
      </c>
      <c r="Z5">
        <v>30</v>
      </c>
      <c r="AA5">
        <v>30</v>
      </c>
      <c r="AB5">
        <v>30</v>
      </c>
      <c r="AC5">
        <v>30</v>
      </c>
      <c r="AD5">
        <v>30</v>
      </c>
      <c r="AE5">
        <v>30</v>
      </c>
      <c r="AF5">
        <v>30</v>
      </c>
      <c r="AG5">
        <v>30</v>
      </c>
      <c r="AH5">
        <v>30</v>
      </c>
      <c r="AI5" s="27"/>
    </row>
    <row r="6" spans="1:35" ht="12.75">
      <c r="A6" s="65"/>
      <c r="C6" s="109"/>
      <c r="D6" s="30" t="s">
        <v>41</v>
      </c>
      <c r="E6">
        <v>53.26</v>
      </c>
      <c r="F6">
        <v>55.96</v>
      </c>
      <c r="G6">
        <v>95.05</v>
      </c>
      <c r="H6">
        <v>102.5</v>
      </c>
      <c r="I6">
        <v>108.24</v>
      </c>
      <c r="J6">
        <v>113.89</v>
      </c>
      <c r="K6">
        <v>120.58</v>
      </c>
      <c r="L6">
        <v>122.22</v>
      </c>
      <c r="M6">
        <v>123.93</v>
      </c>
      <c r="N6">
        <v>125.07</v>
      </c>
      <c r="O6">
        <v>126.12</v>
      </c>
      <c r="P6">
        <v>127.08</v>
      </c>
      <c r="Q6">
        <v>127.98</v>
      </c>
      <c r="R6">
        <v>128.82</v>
      </c>
      <c r="S6">
        <v>129.14</v>
      </c>
      <c r="T6">
        <v>129.91</v>
      </c>
      <c r="U6">
        <v>130.64</v>
      </c>
      <c r="V6">
        <v>131.34</v>
      </c>
      <c r="W6">
        <v>132.01</v>
      </c>
      <c r="X6">
        <v>132.64</v>
      </c>
      <c r="Y6">
        <v>133.25</v>
      </c>
      <c r="Z6">
        <v>133.84</v>
      </c>
      <c r="AA6">
        <v>134.41</v>
      </c>
      <c r="AB6">
        <v>134.96</v>
      </c>
      <c r="AC6">
        <v>135.48</v>
      </c>
      <c r="AD6">
        <v>136</v>
      </c>
      <c r="AE6">
        <v>136.49</v>
      </c>
      <c r="AF6">
        <v>136.97</v>
      </c>
      <c r="AG6">
        <v>137.44</v>
      </c>
      <c r="AH6">
        <v>138.17</v>
      </c>
      <c r="AI6" s="27"/>
    </row>
    <row r="7" spans="1:35" ht="12.75">
      <c r="A7" s="65"/>
      <c r="C7" s="109"/>
      <c r="D7" s="30" t="s">
        <v>42</v>
      </c>
      <c r="E7">
        <v>127.85</v>
      </c>
      <c r="F7">
        <v>142.73</v>
      </c>
      <c r="G7">
        <v>208.95</v>
      </c>
      <c r="H7">
        <v>251.83</v>
      </c>
      <c r="I7">
        <v>290.12</v>
      </c>
      <c r="J7">
        <v>328.91</v>
      </c>
      <c r="K7">
        <v>365.43</v>
      </c>
      <c r="L7">
        <v>396.03</v>
      </c>
      <c r="M7">
        <v>423.4</v>
      </c>
      <c r="N7">
        <v>441.81</v>
      </c>
      <c r="O7">
        <v>458.81</v>
      </c>
      <c r="P7">
        <v>474.63</v>
      </c>
      <c r="Q7">
        <v>489.46</v>
      </c>
      <c r="R7">
        <v>503.45</v>
      </c>
      <c r="S7">
        <v>508.71</v>
      </c>
      <c r="T7">
        <v>521.71</v>
      </c>
      <c r="U7">
        <v>534.11</v>
      </c>
      <c r="V7">
        <v>545.96</v>
      </c>
      <c r="W7">
        <v>557.33</v>
      </c>
      <c r="X7">
        <v>568.27</v>
      </c>
      <c r="Y7">
        <v>578.81</v>
      </c>
      <c r="Z7">
        <v>589</v>
      </c>
      <c r="AA7">
        <v>598.85</v>
      </c>
      <c r="AB7">
        <v>608.4</v>
      </c>
      <c r="AC7">
        <v>617.68</v>
      </c>
      <c r="AD7">
        <v>626.69</v>
      </c>
      <c r="AE7">
        <v>635.47</v>
      </c>
      <c r="AF7">
        <v>644.01</v>
      </c>
      <c r="AG7">
        <v>652.35</v>
      </c>
      <c r="AH7">
        <v>665.37</v>
      </c>
      <c r="AI7" s="27"/>
    </row>
    <row r="8" spans="1:35" ht="12.75">
      <c r="A8" s="65"/>
      <c r="C8" s="109"/>
      <c r="D8" s="31" t="s">
        <v>43</v>
      </c>
      <c r="E8">
        <v>48.78</v>
      </c>
      <c r="F8">
        <v>51.1</v>
      </c>
      <c r="G8">
        <v>88.93</v>
      </c>
      <c r="H8">
        <v>95.59</v>
      </c>
      <c r="I8">
        <v>100.66</v>
      </c>
      <c r="J8">
        <v>105.97</v>
      </c>
      <c r="K8">
        <v>112.47</v>
      </c>
      <c r="L8">
        <v>113.94</v>
      </c>
      <c r="M8">
        <v>115.58</v>
      </c>
      <c r="N8">
        <v>116.67</v>
      </c>
      <c r="O8">
        <v>117.67</v>
      </c>
      <c r="P8">
        <v>118.59</v>
      </c>
      <c r="Q8">
        <v>119.45</v>
      </c>
      <c r="R8">
        <v>120.26</v>
      </c>
      <c r="S8">
        <v>120.56</v>
      </c>
      <c r="T8">
        <v>121.3</v>
      </c>
      <c r="U8">
        <v>122</v>
      </c>
      <c r="V8">
        <v>122.67</v>
      </c>
      <c r="W8">
        <v>123.3</v>
      </c>
      <c r="X8">
        <v>123.91</v>
      </c>
      <c r="Y8">
        <v>124.5</v>
      </c>
      <c r="Z8">
        <v>125.06</v>
      </c>
      <c r="AA8">
        <v>125.6</v>
      </c>
      <c r="AB8">
        <v>126.12</v>
      </c>
      <c r="AC8">
        <v>126.63</v>
      </c>
      <c r="AD8">
        <v>127.12</v>
      </c>
      <c r="AE8">
        <v>127.59</v>
      </c>
      <c r="AF8">
        <v>128.05</v>
      </c>
      <c r="AG8">
        <v>128.5</v>
      </c>
      <c r="AH8">
        <v>129.19</v>
      </c>
      <c r="AI8" s="27"/>
    </row>
    <row r="9" spans="1:35" ht="12.75">
      <c r="A9" s="65"/>
      <c r="C9" s="109"/>
      <c r="D9" s="31" t="s">
        <v>44</v>
      </c>
      <c r="E9">
        <v>2.4</v>
      </c>
      <c r="F9">
        <v>2.55</v>
      </c>
      <c r="G9">
        <v>2.2</v>
      </c>
      <c r="H9">
        <v>2.46</v>
      </c>
      <c r="I9">
        <v>2.68</v>
      </c>
      <c r="J9">
        <v>2.89</v>
      </c>
      <c r="K9">
        <v>3.03</v>
      </c>
      <c r="L9">
        <v>3.24</v>
      </c>
      <c r="M9">
        <v>3.42</v>
      </c>
      <c r="N9">
        <v>3.53</v>
      </c>
      <c r="O9">
        <v>3.64</v>
      </c>
      <c r="P9">
        <v>3.73</v>
      </c>
      <c r="Q9">
        <v>3.82</v>
      </c>
      <c r="R9">
        <v>3.91</v>
      </c>
      <c r="S9">
        <v>3.94</v>
      </c>
      <c r="T9">
        <v>4.02</v>
      </c>
      <c r="U9">
        <v>4.09</v>
      </c>
      <c r="V9">
        <v>4.16</v>
      </c>
      <c r="W9">
        <v>4.22</v>
      </c>
      <c r="X9">
        <v>4.28</v>
      </c>
      <c r="Y9">
        <v>4.34</v>
      </c>
      <c r="Z9">
        <v>4.4</v>
      </c>
      <c r="AA9">
        <v>4.46</v>
      </c>
      <c r="AB9">
        <v>4.51</v>
      </c>
      <c r="AC9">
        <v>4.56</v>
      </c>
      <c r="AD9">
        <v>4.61</v>
      </c>
      <c r="AE9">
        <v>4.66</v>
      </c>
      <c r="AF9">
        <v>4.7</v>
      </c>
      <c r="AG9">
        <v>4.75</v>
      </c>
      <c r="AH9">
        <v>4.82</v>
      </c>
      <c r="AI9" s="27"/>
    </row>
    <row r="10" spans="1:35" ht="12.75">
      <c r="A10" s="65"/>
      <c r="C10" s="109"/>
      <c r="D10" s="31" t="s">
        <v>45</v>
      </c>
      <c r="E10">
        <v>2.62</v>
      </c>
      <c r="F10">
        <v>2.79</v>
      </c>
      <c r="G10">
        <v>2.35</v>
      </c>
      <c r="H10">
        <v>2.63</v>
      </c>
      <c r="I10">
        <v>2.88</v>
      </c>
      <c r="J10">
        <v>3.1</v>
      </c>
      <c r="K10">
        <v>3.25</v>
      </c>
      <c r="L10">
        <v>3.48</v>
      </c>
      <c r="M10">
        <v>3.66</v>
      </c>
      <c r="N10">
        <v>3.79</v>
      </c>
      <c r="O10">
        <v>3.9</v>
      </c>
      <c r="P10">
        <v>4</v>
      </c>
      <c r="Q10">
        <v>4.1</v>
      </c>
      <c r="R10">
        <v>4.19</v>
      </c>
      <c r="S10">
        <v>4.22</v>
      </c>
      <c r="T10">
        <v>4.3</v>
      </c>
      <c r="U10">
        <v>4.38</v>
      </c>
      <c r="V10">
        <v>4.45</v>
      </c>
      <c r="W10">
        <v>4.52</v>
      </c>
      <c r="X10">
        <v>4.59</v>
      </c>
      <c r="Y10">
        <v>4.65</v>
      </c>
      <c r="Z10">
        <v>4.71</v>
      </c>
      <c r="AA10">
        <v>4.77</v>
      </c>
      <c r="AB10">
        <v>4.82</v>
      </c>
      <c r="AC10">
        <v>4.88</v>
      </c>
      <c r="AD10">
        <v>4.93</v>
      </c>
      <c r="AE10">
        <v>4.98</v>
      </c>
      <c r="AF10">
        <v>5.03</v>
      </c>
      <c r="AG10">
        <v>5.08</v>
      </c>
      <c r="AH10">
        <v>5.15</v>
      </c>
      <c r="AI10" s="27"/>
    </row>
    <row r="11" spans="1:21" ht="12.75">
      <c r="A11" s="65"/>
      <c r="C11" s="47"/>
      <c r="D11" s="46"/>
      <c r="E11" s="25"/>
      <c r="F11" s="25"/>
      <c r="G11" s="25"/>
      <c r="H11" s="25"/>
      <c r="I11" s="25"/>
      <c r="J11" s="25"/>
      <c r="K11" s="2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2.75">
      <c r="A12" s="65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65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65"/>
      <c r="B14" s="50"/>
      <c r="C14" s="25">
        <v>2</v>
      </c>
      <c r="D14" s="25">
        <v>106.37</v>
      </c>
      <c r="E14" s="25">
        <f aca="true" t="shared" si="0" ref="E14:T29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t="shared" si="0"/>
      </c>
      <c r="P14" s="25">
        <f t="shared" si="0"/>
      </c>
      <c r="Q14" s="25">
        <f t="shared" si="0"/>
      </c>
      <c r="R14" s="25">
        <f t="shared" si="0"/>
      </c>
      <c r="S14" s="25">
        <f t="shared" si="0"/>
      </c>
      <c r="T14" s="25">
        <f t="shared" si="0"/>
      </c>
      <c r="U14" s="25">
        <f aca="true" t="shared" si="1" ref="U14:AH29">IF(U$2&lt;$D14,"",U$2-$D14)</f>
      </c>
      <c r="V14" s="25">
        <f t="shared" si="1"/>
      </c>
      <c r="W14" s="25">
        <f t="shared" si="1"/>
      </c>
      <c r="X14" s="25">
        <f t="shared" si="1"/>
      </c>
      <c r="Y14" s="25">
        <f t="shared" si="1"/>
      </c>
      <c r="Z14" s="25">
        <f t="shared" si="1"/>
      </c>
      <c r="AA14" s="25">
        <f t="shared" si="1"/>
      </c>
      <c r="AB14" s="25">
        <f t="shared" si="1"/>
      </c>
      <c r="AC14" s="25">
        <f t="shared" si="1"/>
      </c>
      <c r="AD14" s="25">
        <f t="shared" si="1"/>
      </c>
      <c r="AE14" s="25">
        <f t="shared" si="1"/>
      </c>
      <c r="AF14" s="25">
        <f t="shared" si="1"/>
      </c>
      <c r="AG14" s="25">
        <f t="shared" si="1"/>
      </c>
      <c r="AH14" s="25">
        <f t="shared" si="1"/>
      </c>
    </row>
    <row r="15" spans="1:34" ht="12.75">
      <c r="A15" s="65"/>
      <c r="C15" s="25">
        <v>5.6</v>
      </c>
      <c r="D15" s="25">
        <v>103.64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0"/>
      </c>
      <c r="P15" s="25">
        <f t="shared" si="0"/>
      </c>
      <c r="Q15" s="25">
        <f t="shared" si="0"/>
      </c>
      <c r="R15" s="25">
        <f t="shared" si="0"/>
      </c>
      <c r="S15" s="25">
        <f t="shared" si="0"/>
      </c>
      <c r="T15" s="25">
        <f t="shared" si="0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1"/>
      </c>
      <c r="Z15" s="25">
        <f t="shared" si="1"/>
      </c>
      <c r="AA15" s="25">
        <f t="shared" si="1"/>
      </c>
      <c r="AB15" s="25">
        <f t="shared" si="1"/>
      </c>
      <c r="AC15" s="25">
        <f t="shared" si="1"/>
      </c>
      <c r="AD15" s="25">
        <f t="shared" si="1"/>
      </c>
      <c r="AE15" s="25">
        <f t="shared" si="1"/>
      </c>
      <c r="AF15" s="25">
        <f t="shared" si="1"/>
      </c>
      <c r="AG15" s="25">
        <f t="shared" si="1"/>
      </c>
      <c r="AH15" s="25">
        <f t="shared" si="1"/>
      </c>
    </row>
    <row r="16" spans="1:34" ht="12.75">
      <c r="A16" s="65"/>
      <c r="C16" s="25">
        <v>10.6</v>
      </c>
      <c r="D16" s="25">
        <v>103.49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0"/>
      </c>
      <c r="P16" s="25">
        <f t="shared" si="0"/>
      </c>
      <c r="Q16" s="25">
        <f t="shared" si="0"/>
      </c>
      <c r="R16" s="25">
        <f t="shared" si="0"/>
      </c>
      <c r="S16" s="25">
        <f t="shared" si="0"/>
      </c>
      <c r="T16" s="25">
        <f t="shared" si="0"/>
      </c>
      <c r="U16" s="25">
        <f t="shared" si="1"/>
      </c>
      <c r="V16" s="25">
        <f t="shared" si="1"/>
      </c>
      <c r="W16" s="25">
        <f t="shared" si="1"/>
      </c>
      <c r="X16" s="25">
        <f t="shared" si="1"/>
      </c>
      <c r="Y16" s="25">
        <f t="shared" si="1"/>
      </c>
      <c r="Z16" s="25">
        <f t="shared" si="1"/>
      </c>
      <c r="AA16" s="25">
        <f t="shared" si="1"/>
      </c>
      <c r="AB16" s="25">
        <f t="shared" si="1"/>
      </c>
      <c r="AC16" s="25">
        <f t="shared" si="1"/>
      </c>
      <c r="AD16" s="25">
        <f t="shared" si="1"/>
      </c>
      <c r="AE16" s="25">
        <f t="shared" si="1"/>
      </c>
      <c r="AF16" s="25">
        <f t="shared" si="1"/>
      </c>
      <c r="AG16" s="25">
        <f t="shared" si="1"/>
      </c>
      <c r="AH16" s="25">
        <f t="shared" si="1"/>
      </c>
    </row>
    <row r="17" spans="1:34" ht="12.75">
      <c r="A17" s="65"/>
      <c r="C17" s="25">
        <v>14.8</v>
      </c>
      <c r="D17" s="25">
        <v>102.73</v>
      </c>
      <c r="E17" s="25">
        <f t="shared" si="0"/>
      </c>
      <c r="F17" s="25">
        <f t="shared" si="0"/>
      </c>
      <c r="G17" s="25">
        <f t="shared" si="0"/>
      </c>
      <c r="H17" s="25">
        <f t="shared" si="0"/>
      </c>
      <c r="I17" s="25">
        <f t="shared" si="0"/>
      </c>
      <c r="J17" s="25">
        <f t="shared" si="0"/>
      </c>
      <c r="K17" s="25">
        <f t="shared" si="0"/>
      </c>
      <c r="L17" s="25">
        <f t="shared" si="0"/>
      </c>
      <c r="M17" s="25">
        <f t="shared" si="0"/>
      </c>
      <c r="N17" s="25">
        <f t="shared" si="0"/>
      </c>
      <c r="O17" s="25">
        <f t="shared" si="0"/>
      </c>
      <c r="P17" s="25">
        <f t="shared" si="0"/>
      </c>
      <c r="Q17" s="25">
        <f t="shared" si="0"/>
      </c>
      <c r="R17" s="25">
        <f t="shared" si="0"/>
      </c>
      <c r="S17" s="25">
        <f t="shared" si="0"/>
      </c>
      <c r="T17" s="25">
        <f t="shared" si="0"/>
      </c>
      <c r="U17" s="25">
        <f t="shared" si="1"/>
      </c>
      <c r="V17" s="25">
        <f t="shared" si="1"/>
      </c>
      <c r="W17" s="25">
        <f t="shared" si="1"/>
      </c>
      <c r="X17" s="25">
        <f t="shared" si="1"/>
      </c>
      <c r="Y17" s="25">
        <f t="shared" si="1"/>
      </c>
      <c r="Z17" s="25">
        <f t="shared" si="1"/>
      </c>
      <c r="AA17" s="25">
        <f t="shared" si="1"/>
      </c>
      <c r="AB17" s="25">
        <f t="shared" si="1"/>
      </c>
      <c r="AC17" s="25">
        <f t="shared" si="1"/>
      </c>
      <c r="AD17" s="25">
        <f t="shared" si="1"/>
      </c>
      <c r="AE17" s="25">
        <f t="shared" si="1"/>
      </c>
      <c r="AF17" s="25">
        <f t="shared" si="1"/>
      </c>
      <c r="AG17" s="25">
        <f t="shared" si="1"/>
      </c>
      <c r="AH17" s="25">
        <f t="shared" si="1"/>
      </c>
    </row>
    <row r="18" spans="1:34" ht="12.75">
      <c r="A18" s="65"/>
      <c r="C18" s="25">
        <v>15.4</v>
      </c>
      <c r="D18" s="25">
        <v>100.28</v>
      </c>
      <c r="E18" s="25">
        <f t="shared" si="0"/>
      </c>
      <c r="F18" s="25">
        <f t="shared" si="0"/>
      </c>
      <c r="G18" s="25">
        <f t="shared" si="0"/>
      </c>
      <c r="H18" s="25">
        <f t="shared" si="0"/>
      </c>
      <c r="I18" s="25">
        <f t="shared" si="0"/>
      </c>
      <c r="J18" s="25">
        <f t="shared" si="0"/>
      </c>
      <c r="K18" s="25">
        <f t="shared" si="0"/>
      </c>
      <c r="L18" s="25">
        <f t="shared" si="0"/>
      </c>
      <c r="M18" s="25">
        <f t="shared" si="0"/>
      </c>
      <c r="N18" s="25">
        <f t="shared" si="0"/>
      </c>
      <c r="O18" s="25">
        <f t="shared" si="0"/>
      </c>
      <c r="P18" s="25">
        <f t="shared" si="0"/>
      </c>
      <c r="Q18" s="25">
        <f t="shared" si="0"/>
      </c>
      <c r="R18" s="25">
        <f t="shared" si="0"/>
      </c>
      <c r="S18" s="25">
        <f t="shared" si="0"/>
      </c>
      <c r="T18" s="25">
        <f t="shared" si="0"/>
      </c>
      <c r="U18" s="25">
        <f t="shared" si="1"/>
      </c>
      <c r="V18" s="25">
        <f t="shared" si="1"/>
      </c>
      <c r="W18" s="25">
        <f t="shared" si="1"/>
      </c>
      <c r="X18" s="25">
        <f t="shared" si="1"/>
      </c>
      <c r="Y18" s="25">
        <f t="shared" si="1"/>
      </c>
      <c r="Z18" s="25">
        <f t="shared" si="1"/>
      </c>
      <c r="AA18" s="25">
        <f t="shared" si="1"/>
      </c>
      <c r="AB18" s="25">
        <f t="shared" si="1"/>
      </c>
      <c r="AC18" s="25">
        <f t="shared" si="1"/>
      </c>
      <c r="AD18" s="25">
        <f t="shared" si="1"/>
      </c>
      <c r="AE18" s="25">
        <f t="shared" si="1"/>
      </c>
      <c r="AF18" s="25">
        <f t="shared" si="1"/>
      </c>
      <c r="AG18" s="25">
        <f t="shared" si="1"/>
      </c>
      <c r="AH18" s="25">
        <f t="shared" si="1"/>
      </c>
    </row>
    <row r="19" spans="1:34" ht="12.75">
      <c r="A19" s="65"/>
      <c r="C19" s="25">
        <v>22</v>
      </c>
      <c r="D19" s="25">
        <v>97.41</v>
      </c>
      <c r="E19" s="25">
        <f t="shared" si="0"/>
      </c>
      <c r="F19" s="25">
        <f t="shared" si="0"/>
      </c>
      <c r="G19" s="25">
        <f t="shared" si="0"/>
      </c>
      <c r="H19" s="25">
        <f t="shared" si="0"/>
      </c>
      <c r="I19" s="25">
        <f t="shared" si="0"/>
      </c>
      <c r="J19" s="25">
        <f t="shared" si="0"/>
      </c>
      <c r="K19" s="25">
        <f t="shared" si="0"/>
      </c>
      <c r="L19" s="25">
        <f t="shared" si="0"/>
        <v>0.036000000000001364</v>
      </c>
      <c r="M19" s="25">
        <f t="shared" si="0"/>
        <v>0.2750000000000057</v>
      </c>
      <c r="N19" s="25">
        <f t="shared" si="0"/>
        <v>0.43300000000000693</v>
      </c>
      <c r="O19" s="25">
        <f t="shared" si="0"/>
        <v>0.578000000000003</v>
      </c>
      <c r="P19" s="25">
        <f t="shared" si="0"/>
        <v>0.7120000000000033</v>
      </c>
      <c r="Q19" s="25">
        <f t="shared" si="0"/>
        <v>0.8370000000000033</v>
      </c>
      <c r="R19" s="25">
        <f t="shared" si="0"/>
        <v>0.953000000000003</v>
      </c>
      <c r="S19" s="25">
        <f t="shared" si="0"/>
        <v>0.9969999999999999</v>
      </c>
      <c r="T19" s="25">
        <f t="shared" si="0"/>
        <v>1.105000000000004</v>
      </c>
      <c r="U19" s="25">
        <f t="shared" si="1"/>
        <v>1.206000000000003</v>
      </c>
      <c r="V19" s="25">
        <f t="shared" si="1"/>
        <v>1.3029999999999973</v>
      </c>
      <c r="W19" s="25">
        <f t="shared" si="1"/>
        <v>1.3960000000000008</v>
      </c>
      <c r="X19" s="25">
        <f t="shared" si="1"/>
        <v>1.4840000000000089</v>
      </c>
      <c r="Y19" s="25">
        <f t="shared" si="1"/>
        <v>1.5690000000000026</v>
      </c>
      <c r="Z19" s="25">
        <f t="shared" si="1"/>
        <v>1.6510000000000105</v>
      </c>
      <c r="AA19" s="25">
        <f t="shared" si="1"/>
        <v>1.7289999999999992</v>
      </c>
      <c r="AB19" s="25">
        <f t="shared" si="1"/>
        <v>1.8050000000000068</v>
      </c>
      <c r="AC19" s="25">
        <f t="shared" si="1"/>
        <v>1.8790000000000049</v>
      </c>
      <c r="AD19" s="25">
        <f t="shared" si="1"/>
        <v>1.9500000000000028</v>
      </c>
      <c r="AE19" s="25">
        <f t="shared" si="1"/>
        <v>2.0190000000000055</v>
      </c>
      <c r="AF19" s="25">
        <f t="shared" si="1"/>
        <v>2.0859999999999985</v>
      </c>
      <c r="AG19" s="25">
        <f t="shared" si="1"/>
        <v>2.1510000000000105</v>
      </c>
      <c r="AH19" s="25">
        <f t="shared" si="1"/>
        <v>2.2520000000000095</v>
      </c>
    </row>
    <row r="20" spans="1:34" ht="12.75">
      <c r="A20" s="65"/>
      <c r="C20" s="25">
        <v>23.5</v>
      </c>
      <c r="D20" s="25">
        <v>95.08</v>
      </c>
      <c r="E20" s="25">
        <f t="shared" si="0"/>
      </c>
      <c r="F20" s="25">
        <f t="shared" si="0"/>
      </c>
      <c r="G20" s="25">
        <f t="shared" si="0"/>
        <v>0.5310000000000059</v>
      </c>
      <c r="H20" s="25">
        <f t="shared" si="0"/>
        <v>0.9950000000000045</v>
      </c>
      <c r="I20" s="25">
        <f t="shared" si="0"/>
        <v>1.3850000000000051</v>
      </c>
      <c r="J20" s="25">
        <f t="shared" si="0"/>
        <v>1.7620000000000005</v>
      </c>
      <c r="K20" s="25">
        <f t="shared" si="0"/>
        <v>2.0960000000000036</v>
      </c>
      <c r="L20" s="25">
        <f t="shared" si="0"/>
        <v>2.3659999999999997</v>
      </c>
      <c r="M20" s="25">
        <f t="shared" si="0"/>
        <v>2.605000000000004</v>
      </c>
      <c r="N20" s="25">
        <f t="shared" si="0"/>
        <v>2.7630000000000052</v>
      </c>
      <c r="O20" s="25">
        <f t="shared" si="0"/>
        <v>2.9080000000000013</v>
      </c>
      <c r="P20" s="25">
        <f t="shared" si="0"/>
        <v>3.0420000000000016</v>
      </c>
      <c r="Q20" s="25">
        <f t="shared" si="0"/>
        <v>3.1670000000000016</v>
      </c>
      <c r="R20" s="25">
        <f t="shared" si="0"/>
        <v>3.2830000000000013</v>
      </c>
      <c r="S20" s="25">
        <f t="shared" si="0"/>
        <v>3.326999999999998</v>
      </c>
      <c r="T20" s="25">
        <f t="shared" si="0"/>
        <v>3.4350000000000023</v>
      </c>
      <c r="U20" s="25">
        <f t="shared" si="1"/>
        <v>3.5360000000000014</v>
      </c>
      <c r="V20" s="25">
        <f t="shared" si="1"/>
        <v>3.6329999999999956</v>
      </c>
      <c r="W20" s="25">
        <f t="shared" si="1"/>
        <v>3.725999999999999</v>
      </c>
      <c r="X20" s="25">
        <f t="shared" si="1"/>
        <v>3.814000000000007</v>
      </c>
      <c r="Y20" s="25">
        <f t="shared" si="1"/>
        <v>3.899000000000001</v>
      </c>
      <c r="Z20" s="25">
        <f t="shared" si="1"/>
        <v>3.9810000000000088</v>
      </c>
      <c r="AA20" s="25">
        <f t="shared" si="1"/>
        <v>4.0589999999999975</v>
      </c>
      <c r="AB20" s="25">
        <f t="shared" si="1"/>
        <v>4.135000000000005</v>
      </c>
      <c r="AC20" s="25">
        <f t="shared" si="1"/>
        <v>4.209000000000003</v>
      </c>
      <c r="AD20" s="25">
        <f t="shared" si="1"/>
        <v>4.280000000000001</v>
      </c>
      <c r="AE20" s="25">
        <f t="shared" si="1"/>
        <v>4.349000000000004</v>
      </c>
      <c r="AF20" s="25">
        <f t="shared" si="1"/>
        <v>4.415999999999997</v>
      </c>
      <c r="AG20" s="25">
        <f t="shared" si="1"/>
        <v>4.481000000000009</v>
      </c>
      <c r="AH20" s="25">
        <f t="shared" si="1"/>
        <v>4.582000000000008</v>
      </c>
    </row>
    <row r="21" spans="1:34" ht="12.75">
      <c r="A21" s="65"/>
      <c r="C21" s="25">
        <v>25.8</v>
      </c>
      <c r="D21" s="25">
        <v>94.68</v>
      </c>
      <c r="E21" s="25">
        <f t="shared" si="0"/>
      </c>
      <c r="F21" s="25">
        <f t="shared" si="0"/>
        <v>0.027999999999991587</v>
      </c>
      <c r="G21" s="25">
        <f t="shared" si="0"/>
        <v>0.9309999999999974</v>
      </c>
      <c r="H21" s="25">
        <f t="shared" si="0"/>
        <v>1.394999999999996</v>
      </c>
      <c r="I21" s="25">
        <f t="shared" si="0"/>
        <v>1.7849999999999966</v>
      </c>
      <c r="J21" s="25">
        <f t="shared" si="0"/>
        <v>2.161999999999992</v>
      </c>
      <c r="K21" s="25">
        <f t="shared" si="0"/>
        <v>2.495999999999995</v>
      </c>
      <c r="L21" s="25">
        <f t="shared" si="0"/>
        <v>2.765999999999991</v>
      </c>
      <c r="M21" s="25">
        <f t="shared" si="0"/>
        <v>3.0049999999999955</v>
      </c>
      <c r="N21" s="25">
        <f t="shared" si="0"/>
        <v>3.1629999999999967</v>
      </c>
      <c r="O21" s="25">
        <f t="shared" si="0"/>
        <v>3.3079999999999927</v>
      </c>
      <c r="P21" s="25">
        <f t="shared" si="0"/>
        <v>3.441999999999993</v>
      </c>
      <c r="Q21" s="25">
        <f t="shared" si="0"/>
        <v>3.566999999999993</v>
      </c>
      <c r="R21" s="25">
        <f t="shared" si="0"/>
        <v>3.6829999999999927</v>
      </c>
      <c r="S21" s="25">
        <f t="shared" si="0"/>
        <v>3.7269999999999897</v>
      </c>
      <c r="T21" s="25">
        <f t="shared" si="0"/>
        <v>3.8349999999999937</v>
      </c>
      <c r="U21" s="25">
        <f t="shared" si="1"/>
        <v>3.935999999999993</v>
      </c>
      <c r="V21" s="25">
        <f t="shared" si="1"/>
        <v>4.032999999999987</v>
      </c>
      <c r="W21" s="25">
        <f t="shared" si="1"/>
        <v>4.125999999999991</v>
      </c>
      <c r="X21" s="25">
        <f t="shared" si="1"/>
        <v>4.213999999999999</v>
      </c>
      <c r="Y21" s="25">
        <f t="shared" si="1"/>
        <v>4.298999999999992</v>
      </c>
      <c r="Z21" s="25">
        <f t="shared" si="1"/>
        <v>4.381</v>
      </c>
      <c r="AA21" s="25">
        <f t="shared" si="1"/>
        <v>4.458999999999989</v>
      </c>
      <c r="AB21" s="25">
        <f t="shared" si="1"/>
        <v>4.534999999999997</v>
      </c>
      <c r="AC21" s="25">
        <f t="shared" si="1"/>
        <v>4.608999999999995</v>
      </c>
      <c r="AD21" s="25">
        <f t="shared" si="1"/>
        <v>4.679999999999993</v>
      </c>
      <c r="AE21" s="25">
        <f t="shared" si="1"/>
        <v>4.748999999999995</v>
      </c>
      <c r="AF21" s="25">
        <f t="shared" si="1"/>
        <v>4.815999999999988</v>
      </c>
      <c r="AG21" s="25">
        <f t="shared" si="1"/>
        <v>4.881</v>
      </c>
      <c r="AH21" s="25">
        <f t="shared" si="1"/>
        <v>4.981999999999999</v>
      </c>
    </row>
    <row r="22" spans="1:34" ht="12.75">
      <c r="A22" s="65"/>
      <c r="C22" s="25">
        <v>25.9</v>
      </c>
      <c r="D22" s="25">
        <v>94.49</v>
      </c>
      <c r="E22" s="25">
        <f t="shared" si="0"/>
      </c>
      <c r="F22" s="25">
        <f t="shared" si="0"/>
        <v>0.21800000000000352</v>
      </c>
      <c r="G22" s="25">
        <f t="shared" si="0"/>
        <v>1.1210000000000093</v>
      </c>
      <c r="H22" s="25">
        <f t="shared" si="0"/>
        <v>1.585000000000008</v>
      </c>
      <c r="I22" s="25">
        <f t="shared" si="0"/>
        <v>1.9750000000000085</v>
      </c>
      <c r="J22" s="25">
        <f t="shared" si="0"/>
        <v>2.352000000000004</v>
      </c>
      <c r="K22" s="25">
        <f t="shared" si="0"/>
        <v>2.686000000000007</v>
      </c>
      <c r="L22" s="25">
        <f t="shared" si="0"/>
        <v>2.956000000000003</v>
      </c>
      <c r="M22" s="25">
        <f t="shared" si="0"/>
        <v>3.1950000000000074</v>
      </c>
      <c r="N22" s="25">
        <f t="shared" si="0"/>
        <v>3.3530000000000086</v>
      </c>
      <c r="O22" s="25">
        <f t="shared" si="0"/>
        <v>3.4980000000000047</v>
      </c>
      <c r="P22" s="25">
        <f t="shared" si="0"/>
        <v>3.632000000000005</v>
      </c>
      <c r="Q22" s="25">
        <f t="shared" si="0"/>
        <v>3.757000000000005</v>
      </c>
      <c r="R22" s="25">
        <f t="shared" si="0"/>
        <v>3.8730000000000047</v>
      </c>
      <c r="S22" s="25">
        <f t="shared" si="0"/>
        <v>3.9170000000000016</v>
      </c>
      <c r="T22" s="25">
        <f t="shared" si="0"/>
        <v>4.025000000000006</v>
      </c>
      <c r="U22" s="25">
        <f t="shared" si="1"/>
        <v>4.126000000000005</v>
      </c>
      <c r="V22" s="25">
        <f t="shared" si="1"/>
        <v>4.222999999999999</v>
      </c>
      <c r="W22" s="25">
        <f t="shared" si="1"/>
        <v>4.3160000000000025</v>
      </c>
      <c r="X22" s="25">
        <f t="shared" si="1"/>
        <v>4.404000000000011</v>
      </c>
      <c r="Y22" s="25">
        <f t="shared" si="1"/>
        <v>4.489000000000004</v>
      </c>
      <c r="Z22" s="25">
        <f t="shared" si="1"/>
        <v>4.571000000000012</v>
      </c>
      <c r="AA22" s="25">
        <f t="shared" si="1"/>
        <v>4.649000000000001</v>
      </c>
      <c r="AB22" s="25">
        <f t="shared" si="1"/>
        <v>4.7250000000000085</v>
      </c>
      <c r="AC22" s="25">
        <f t="shared" si="1"/>
        <v>4.799000000000007</v>
      </c>
      <c r="AD22" s="25">
        <f t="shared" si="1"/>
        <v>4.8700000000000045</v>
      </c>
      <c r="AE22" s="25">
        <f t="shared" si="1"/>
        <v>4.939000000000007</v>
      </c>
      <c r="AF22" s="25">
        <f t="shared" si="1"/>
        <v>5.006</v>
      </c>
      <c r="AG22" s="25">
        <f t="shared" si="1"/>
        <v>5.071000000000012</v>
      </c>
      <c r="AH22" s="25">
        <f t="shared" si="1"/>
        <v>5.172000000000011</v>
      </c>
    </row>
    <row r="23" spans="1:34" ht="12.75">
      <c r="A23" s="65"/>
      <c r="C23" s="25">
        <v>28.8</v>
      </c>
      <c r="D23" s="25">
        <v>96.57</v>
      </c>
      <c r="E23" s="25">
        <f t="shared" si="0"/>
      </c>
      <c r="F23" s="25">
        <f t="shared" si="0"/>
      </c>
      <c r="G23" s="25">
        <f t="shared" si="0"/>
      </c>
      <c r="H23" s="25">
        <f t="shared" si="0"/>
      </c>
      <c r="I23" s="25">
        <f t="shared" si="0"/>
      </c>
      <c r="J23" s="25">
        <f t="shared" si="0"/>
        <v>0.27200000000000557</v>
      </c>
      <c r="K23" s="25">
        <f t="shared" si="0"/>
        <v>0.6060000000000088</v>
      </c>
      <c r="L23" s="25">
        <f t="shared" si="0"/>
        <v>0.8760000000000048</v>
      </c>
      <c r="M23" s="25">
        <f t="shared" si="0"/>
        <v>1.115000000000009</v>
      </c>
      <c r="N23" s="25">
        <f t="shared" si="0"/>
        <v>1.2730000000000103</v>
      </c>
      <c r="O23" s="25">
        <f t="shared" si="0"/>
        <v>1.4180000000000064</v>
      </c>
      <c r="P23" s="25">
        <f t="shared" si="0"/>
        <v>1.5520000000000067</v>
      </c>
      <c r="Q23" s="25">
        <f t="shared" si="0"/>
        <v>1.6770000000000067</v>
      </c>
      <c r="R23" s="25">
        <f t="shared" si="0"/>
        <v>1.7930000000000064</v>
      </c>
      <c r="S23" s="25">
        <f t="shared" si="0"/>
        <v>1.8370000000000033</v>
      </c>
      <c r="T23" s="25">
        <f t="shared" si="0"/>
        <v>1.9450000000000074</v>
      </c>
      <c r="U23" s="25">
        <f t="shared" si="1"/>
        <v>2.0460000000000065</v>
      </c>
      <c r="V23" s="25">
        <f t="shared" si="1"/>
        <v>2.1430000000000007</v>
      </c>
      <c r="W23" s="25">
        <f t="shared" si="1"/>
        <v>2.236000000000004</v>
      </c>
      <c r="X23" s="25">
        <f t="shared" si="1"/>
        <v>2.3240000000000123</v>
      </c>
      <c r="Y23" s="25">
        <f t="shared" si="1"/>
        <v>2.409000000000006</v>
      </c>
      <c r="Z23" s="25">
        <f t="shared" si="1"/>
        <v>2.491000000000014</v>
      </c>
      <c r="AA23" s="25">
        <f t="shared" si="1"/>
        <v>2.5690000000000026</v>
      </c>
      <c r="AB23" s="25">
        <f t="shared" si="1"/>
        <v>2.6450000000000102</v>
      </c>
      <c r="AC23" s="25">
        <f t="shared" si="1"/>
        <v>2.7190000000000083</v>
      </c>
      <c r="AD23" s="25">
        <f t="shared" si="1"/>
        <v>2.7900000000000063</v>
      </c>
      <c r="AE23" s="25">
        <f t="shared" si="1"/>
        <v>2.859000000000009</v>
      </c>
      <c r="AF23" s="25">
        <f t="shared" si="1"/>
        <v>2.926000000000002</v>
      </c>
      <c r="AG23" s="25">
        <f t="shared" si="1"/>
        <v>2.991000000000014</v>
      </c>
      <c r="AH23" s="25">
        <f t="shared" si="1"/>
        <v>3.092000000000013</v>
      </c>
    </row>
    <row r="24" spans="1:34" ht="12.75">
      <c r="A24" s="65"/>
      <c r="C24" s="25">
        <v>29.1</v>
      </c>
      <c r="D24" s="25">
        <v>95.19</v>
      </c>
      <c r="E24" s="25">
        <f t="shared" si="0"/>
      </c>
      <c r="F24" s="25">
        <f t="shared" si="0"/>
      </c>
      <c r="G24" s="25">
        <f t="shared" si="0"/>
        <v>0.4210000000000065</v>
      </c>
      <c r="H24" s="25">
        <f t="shared" si="0"/>
        <v>0.8850000000000051</v>
      </c>
      <c r="I24" s="25">
        <f t="shared" si="0"/>
        <v>1.2750000000000057</v>
      </c>
      <c r="J24" s="25">
        <f t="shared" si="0"/>
        <v>1.652000000000001</v>
      </c>
      <c r="K24" s="25">
        <f t="shared" si="0"/>
        <v>1.9860000000000042</v>
      </c>
      <c r="L24" s="25">
        <f t="shared" si="0"/>
        <v>2.2560000000000002</v>
      </c>
      <c r="M24" s="25">
        <f t="shared" si="0"/>
        <v>2.4950000000000045</v>
      </c>
      <c r="N24" s="25">
        <f t="shared" si="0"/>
        <v>2.653000000000006</v>
      </c>
      <c r="O24" s="25">
        <f t="shared" si="0"/>
        <v>2.798000000000002</v>
      </c>
      <c r="P24" s="25">
        <f t="shared" si="0"/>
        <v>2.932000000000002</v>
      </c>
      <c r="Q24" s="25">
        <f t="shared" si="0"/>
        <v>3.057000000000002</v>
      </c>
      <c r="R24" s="25">
        <f t="shared" si="0"/>
        <v>3.173000000000002</v>
      </c>
      <c r="S24" s="25">
        <f t="shared" si="0"/>
        <v>3.2169999999999987</v>
      </c>
      <c r="T24" s="25">
        <f t="shared" si="0"/>
        <v>3.325000000000003</v>
      </c>
      <c r="U24" s="25">
        <f t="shared" si="1"/>
        <v>3.426000000000002</v>
      </c>
      <c r="V24" s="25">
        <f t="shared" si="1"/>
        <v>3.522999999999996</v>
      </c>
      <c r="W24" s="25">
        <f t="shared" si="1"/>
        <v>3.6159999999999997</v>
      </c>
      <c r="X24" s="25">
        <f t="shared" si="1"/>
        <v>3.7040000000000077</v>
      </c>
      <c r="Y24" s="25">
        <f t="shared" si="1"/>
        <v>3.7890000000000015</v>
      </c>
      <c r="Z24" s="25">
        <f t="shared" si="1"/>
        <v>3.8710000000000093</v>
      </c>
      <c r="AA24" s="25">
        <f t="shared" si="1"/>
        <v>3.948999999999998</v>
      </c>
      <c r="AB24" s="25">
        <f t="shared" si="1"/>
        <v>4.025000000000006</v>
      </c>
      <c r="AC24" s="25">
        <f t="shared" si="1"/>
        <v>4.099000000000004</v>
      </c>
      <c r="AD24" s="25">
        <f t="shared" si="1"/>
        <v>4.170000000000002</v>
      </c>
      <c r="AE24" s="25">
        <f t="shared" si="1"/>
        <v>4.239000000000004</v>
      </c>
      <c r="AF24" s="25">
        <f t="shared" si="1"/>
        <v>4.305999999999997</v>
      </c>
      <c r="AG24" s="25">
        <f t="shared" si="1"/>
        <v>4.371000000000009</v>
      </c>
      <c r="AH24" s="25">
        <f t="shared" si="1"/>
        <v>4.472000000000008</v>
      </c>
    </row>
    <row r="25" spans="1:34" ht="12.75">
      <c r="A25" s="65"/>
      <c r="C25" s="25">
        <v>31.3</v>
      </c>
      <c r="D25" s="25">
        <v>95.23</v>
      </c>
      <c r="E25" s="25">
        <f t="shared" si="0"/>
      </c>
      <c r="F25" s="25">
        <f t="shared" si="0"/>
      </c>
      <c r="G25" s="25">
        <f t="shared" si="0"/>
        <v>0.3810000000000002</v>
      </c>
      <c r="H25" s="25">
        <f t="shared" si="0"/>
        <v>0.8449999999999989</v>
      </c>
      <c r="I25" s="25">
        <f t="shared" si="0"/>
        <v>1.2349999999999994</v>
      </c>
      <c r="J25" s="25">
        <f t="shared" si="0"/>
        <v>1.6119999999999948</v>
      </c>
      <c r="K25" s="25">
        <f t="shared" si="0"/>
        <v>1.945999999999998</v>
      </c>
      <c r="L25" s="25">
        <f t="shared" si="0"/>
        <v>2.215999999999994</v>
      </c>
      <c r="M25" s="25">
        <f t="shared" si="0"/>
        <v>2.4549999999999983</v>
      </c>
      <c r="N25" s="25">
        <f t="shared" si="0"/>
        <v>2.6129999999999995</v>
      </c>
      <c r="O25" s="25">
        <f t="shared" si="0"/>
        <v>2.7579999999999956</v>
      </c>
      <c r="P25" s="25">
        <f t="shared" si="0"/>
        <v>2.891999999999996</v>
      </c>
      <c r="Q25" s="25">
        <f t="shared" si="0"/>
        <v>3.016999999999996</v>
      </c>
      <c r="R25" s="25">
        <f t="shared" si="0"/>
        <v>3.1329999999999956</v>
      </c>
      <c r="S25" s="25">
        <f t="shared" si="0"/>
        <v>3.1769999999999925</v>
      </c>
      <c r="T25" s="25">
        <f t="shared" si="0"/>
        <v>3.2849999999999966</v>
      </c>
      <c r="U25" s="25">
        <f t="shared" si="1"/>
        <v>3.3859999999999957</v>
      </c>
      <c r="V25" s="25">
        <f t="shared" si="1"/>
        <v>3.48299999999999</v>
      </c>
      <c r="W25" s="25">
        <f t="shared" si="1"/>
        <v>3.5759999999999934</v>
      </c>
      <c r="X25" s="25">
        <f t="shared" si="1"/>
        <v>3.6640000000000015</v>
      </c>
      <c r="Y25" s="25">
        <f t="shared" si="1"/>
        <v>3.7489999999999952</v>
      </c>
      <c r="Z25" s="25">
        <f t="shared" si="1"/>
        <v>3.831000000000003</v>
      </c>
      <c r="AA25" s="25">
        <f t="shared" si="1"/>
        <v>3.908999999999992</v>
      </c>
      <c r="AB25" s="25">
        <f t="shared" si="1"/>
        <v>3.9849999999999994</v>
      </c>
      <c r="AC25" s="25">
        <f t="shared" si="1"/>
        <v>4.0589999999999975</v>
      </c>
      <c r="AD25" s="25">
        <f t="shared" si="1"/>
        <v>4.1299999999999955</v>
      </c>
      <c r="AE25" s="25">
        <f t="shared" si="1"/>
        <v>4.198999999999998</v>
      </c>
      <c r="AF25" s="25">
        <f t="shared" si="1"/>
        <v>4.265999999999991</v>
      </c>
      <c r="AG25" s="25">
        <f t="shared" si="1"/>
        <v>4.331000000000003</v>
      </c>
      <c r="AH25" s="25">
        <f t="shared" si="1"/>
        <v>4.432000000000002</v>
      </c>
    </row>
    <row r="26" spans="1:34" ht="12.75">
      <c r="A26" s="65"/>
      <c r="C26" s="25">
        <v>32.9</v>
      </c>
      <c r="D26" s="25">
        <v>92.83</v>
      </c>
      <c r="E26" s="25">
        <f t="shared" si="0"/>
        <v>1.5790000000000077</v>
      </c>
      <c r="F26" s="25">
        <f t="shared" si="0"/>
        <v>1.8780000000000001</v>
      </c>
      <c r="G26" s="25">
        <f t="shared" si="0"/>
        <v>2.781000000000006</v>
      </c>
      <c r="H26" s="25">
        <f t="shared" si="0"/>
        <v>3.2450000000000045</v>
      </c>
      <c r="I26" s="25">
        <f t="shared" si="0"/>
        <v>3.635000000000005</v>
      </c>
      <c r="J26" s="25">
        <f t="shared" si="0"/>
        <v>4.0120000000000005</v>
      </c>
      <c r="K26" s="25">
        <f t="shared" si="0"/>
        <v>4.346000000000004</v>
      </c>
      <c r="L26" s="25">
        <f t="shared" si="0"/>
        <v>4.616</v>
      </c>
      <c r="M26" s="25">
        <f t="shared" si="0"/>
        <v>4.855000000000004</v>
      </c>
      <c r="N26" s="25">
        <f t="shared" si="0"/>
        <v>5.013000000000005</v>
      </c>
      <c r="O26" s="25">
        <f t="shared" si="0"/>
        <v>5.158000000000001</v>
      </c>
      <c r="P26" s="25">
        <f t="shared" si="0"/>
        <v>5.292000000000002</v>
      </c>
      <c r="Q26" s="25">
        <f t="shared" si="0"/>
        <v>5.417000000000002</v>
      </c>
      <c r="R26" s="25">
        <f t="shared" si="0"/>
        <v>5.533000000000001</v>
      </c>
      <c r="S26" s="25">
        <f t="shared" si="0"/>
        <v>5.576999999999998</v>
      </c>
      <c r="T26" s="25">
        <f t="shared" si="0"/>
        <v>5.685000000000002</v>
      </c>
      <c r="U26" s="25">
        <f t="shared" si="1"/>
        <v>5.786000000000001</v>
      </c>
      <c r="V26" s="25">
        <f t="shared" si="1"/>
        <v>5.882999999999996</v>
      </c>
      <c r="W26" s="25">
        <f t="shared" si="1"/>
        <v>5.975999999999999</v>
      </c>
      <c r="X26" s="25">
        <f t="shared" si="1"/>
        <v>6.064000000000007</v>
      </c>
      <c r="Y26" s="25">
        <f t="shared" si="1"/>
        <v>6.149000000000001</v>
      </c>
      <c r="Z26" s="25">
        <f t="shared" si="1"/>
        <v>6.231000000000009</v>
      </c>
      <c r="AA26" s="25">
        <f t="shared" si="1"/>
        <v>6.3089999999999975</v>
      </c>
      <c r="AB26" s="25">
        <f t="shared" si="1"/>
        <v>6.385000000000005</v>
      </c>
      <c r="AC26" s="25">
        <f t="shared" si="1"/>
        <v>6.459000000000003</v>
      </c>
      <c r="AD26" s="25">
        <f t="shared" si="1"/>
        <v>6.530000000000001</v>
      </c>
      <c r="AE26" s="25">
        <f t="shared" si="1"/>
        <v>6.599000000000004</v>
      </c>
      <c r="AF26" s="25">
        <f t="shared" si="1"/>
        <v>6.665999999999997</v>
      </c>
      <c r="AG26" s="25">
        <f t="shared" si="1"/>
        <v>6.731000000000009</v>
      </c>
      <c r="AH26" s="25">
        <f t="shared" si="1"/>
        <v>6.832000000000008</v>
      </c>
    </row>
    <row r="27" spans="1:34" ht="12.75">
      <c r="A27" s="65"/>
      <c r="C27" s="25">
        <v>34.1</v>
      </c>
      <c r="D27" s="25">
        <v>91.43</v>
      </c>
      <c r="E27" s="25">
        <f t="shared" si="0"/>
        <v>2.978999999999999</v>
      </c>
      <c r="F27" s="25">
        <f t="shared" si="0"/>
        <v>3.2779999999999916</v>
      </c>
      <c r="G27" s="25">
        <f t="shared" si="0"/>
        <v>4.180999999999997</v>
      </c>
      <c r="H27" s="25">
        <f t="shared" si="0"/>
        <v>4.644999999999996</v>
      </c>
      <c r="I27" s="25">
        <f t="shared" si="0"/>
        <v>5.034999999999997</v>
      </c>
      <c r="J27" s="25">
        <f t="shared" si="0"/>
        <v>5.411999999999992</v>
      </c>
      <c r="K27" s="25">
        <f t="shared" si="0"/>
        <v>5.745999999999995</v>
      </c>
      <c r="L27" s="25">
        <f t="shared" si="0"/>
        <v>6.015999999999991</v>
      </c>
      <c r="M27" s="25">
        <f t="shared" si="0"/>
        <v>6.2549999999999955</v>
      </c>
      <c r="N27" s="25">
        <f t="shared" si="0"/>
        <v>6.412999999999997</v>
      </c>
      <c r="O27" s="25">
        <f t="shared" si="0"/>
        <v>6.557999999999993</v>
      </c>
      <c r="P27" s="25">
        <f t="shared" si="0"/>
        <v>6.691999999999993</v>
      </c>
      <c r="Q27" s="25">
        <f t="shared" si="0"/>
        <v>6.816999999999993</v>
      </c>
      <c r="R27" s="25">
        <f t="shared" si="0"/>
        <v>6.932999999999993</v>
      </c>
      <c r="S27" s="25">
        <f t="shared" si="0"/>
        <v>6.97699999999999</v>
      </c>
      <c r="T27" s="25">
        <f t="shared" si="0"/>
        <v>7.084999999999994</v>
      </c>
      <c r="U27" s="25">
        <f t="shared" si="1"/>
        <v>7.185999999999993</v>
      </c>
      <c r="V27" s="25">
        <f t="shared" si="1"/>
        <v>7.282999999999987</v>
      </c>
      <c r="W27" s="25">
        <f t="shared" si="1"/>
        <v>7.375999999999991</v>
      </c>
      <c r="X27" s="25">
        <f t="shared" si="1"/>
        <v>7.463999999999999</v>
      </c>
      <c r="Y27" s="25">
        <f t="shared" si="1"/>
        <v>7.548999999999992</v>
      </c>
      <c r="Z27" s="25">
        <f t="shared" si="1"/>
        <v>7.631</v>
      </c>
      <c r="AA27" s="25">
        <f t="shared" si="1"/>
        <v>7.708999999999989</v>
      </c>
      <c r="AB27" s="25">
        <f t="shared" si="1"/>
        <v>7.784999999999997</v>
      </c>
      <c r="AC27" s="25">
        <f t="shared" si="1"/>
        <v>7.858999999999995</v>
      </c>
      <c r="AD27" s="25">
        <f t="shared" si="1"/>
        <v>7.929999999999993</v>
      </c>
      <c r="AE27" s="25">
        <f t="shared" si="1"/>
        <v>7.998999999999995</v>
      </c>
      <c r="AF27" s="25">
        <f t="shared" si="1"/>
        <v>8.065999999999988</v>
      </c>
      <c r="AG27" s="25">
        <f t="shared" si="1"/>
        <v>8.131</v>
      </c>
      <c r="AH27" s="25">
        <f t="shared" si="1"/>
        <v>8.232</v>
      </c>
    </row>
    <row r="28" spans="1:34" ht="12.75">
      <c r="A28" s="65"/>
      <c r="C28" s="25">
        <v>36.6</v>
      </c>
      <c r="D28" s="25">
        <v>92.14</v>
      </c>
      <c r="E28" s="25">
        <f t="shared" si="0"/>
        <v>2.2690000000000055</v>
      </c>
      <c r="F28" s="25">
        <f t="shared" si="0"/>
        <v>2.567999999999998</v>
      </c>
      <c r="G28" s="25">
        <f t="shared" si="0"/>
        <v>3.4710000000000036</v>
      </c>
      <c r="H28" s="25">
        <f t="shared" si="0"/>
        <v>3.9350000000000023</v>
      </c>
      <c r="I28" s="25">
        <f t="shared" si="0"/>
        <v>4.325000000000003</v>
      </c>
      <c r="J28" s="25">
        <f t="shared" si="0"/>
        <v>4.701999999999998</v>
      </c>
      <c r="K28" s="25">
        <f t="shared" si="0"/>
        <v>5.036000000000001</v>
      </c>
      <c r="L28" s="25">
        <f t="shared" si="0"/>
        <v>5.305999999999997</v>
      </c>
      <c r="M28" s="25">
        <f t="shared" si="0"/>
        <v>5.545000000000002</v>
      </c>
      <c r="N28" s="25">
        <f t="shared" si="0"/>
        <v>5.703000000000003</v>
      </c>
      <c r="O28" s="25">
        <f t="shared" si="0"/>
        <v>5.847999999999999</v>
      </c>
      <c r="P28" s="25">
        <f t="shared" si="0"/>
        <v>5.981999999999999</v>
      </c>
      <c r="Q28" s="25">
        <f t="shared" si="0"/>
        <v>6.106999999999999</v>
      </c>
      <c r="R28" s="25">
        <f t="shared" si="0"/>
        <v>6.222999999999999</v>
      </c>
      <c r="S28" s="25">
        <f t="shared" si="0"/>
        <v>6.266999999999996</v>
      </c>
      <c r="T28" s="25">
        <f t="shared" si="0"/>
        <v>6.375</v>
      </c>
      <c r="U28" s="25">
        <f t="shared" si="1"/>
        <v>6.475999999999999</v>
      </c>
      <c r="V28" s="25">
        <f t="shared" si="1"/>
        <v>6.572999999999993</v>
      </c>
      <c r="W28" s="25">
        <f t="shared" si="1"/>
        <v>6.665999999999997</v>
      </c>
      <c r="X28" s="25">
        <f t="shared" si="1"/>
        <v>6.754000000000005</v>
      </c>
      <c r="Y28" s="25">
        <f t="shared" si="1"/>
        <v>6.838999999999999</v>
      </c>
      <c r="Z28" s="25">
        <f t="shared" si="1"/>
        <v>6.9210000000000065</v>
      </c>
      <c r="AA28" s="25">
        <f t="shared" si="1"/>
        <v>6.998999999999995</v>
      </c>
      <c r="AB28" s="25">
        <f t="shared" si="1"/>
        <v>7.075000000000003</v>
      </c>
      <c r="AC28" s="25">
        <f t="shared" si="1"/>
        <v>7.149000000000001</v>
      </c>
      <c r="AD28" s="25">
        <f t="shared" si="1"/>
        <v>7.219999999999999</v>
      </c>
      <c r="AE28" s="25">
        <f t="shared" si="1"/>
        <v>7.2890000000000015</v>
      </c>
      <c r="AF28" s="25">
        <f t="shared" si="1"/>
        <v>7.3559999999999945</v>
      </c>
      <c r="AG28" s="25">
        <f t="shared" si="1"/>
        <v>7.4210000000000065</v>
      </c>
      <c r="AH28" s="25">
        <f t="shared" si="1"/>
        <v>7.522000000000006</v>
      </c>
    </row>
    <row r="29" spans="1:34" ht="12.75">
      <c r="A29" s="65"/>
      <c r="C29" s="25">
        <v>37.1</v>
      </c>
      <c r="D29" s="25">
        <v>92.87</v>
      </c>
      <c r="E29" s="25">
        <f t="shared" si="0"/>
        <v>1.5390000000000015</v>
      </c>
      <c r="F29" s="25">
        <f t="shared" si="0"/>
        <v>1.8379999999999939</v>
      </c>
      <c r="G29" s="25">
        <f t="shared" si="0"/>
        <v>2.7409999999999997</v>
      </c>
      <c r="H29" s="25">
        <f t="shared" si="0"/>
        <v>3.2049999999999983</v>
      </c>
      <c r="I29" s="25">
        <f t="shared" si="0"/>
        <v>3.594999999999999</v>
      </c>
      <c r="J29" s="25">
        <f t="shared" si="0"/>
        <v>3.971999999999994</v>
      </c>
      <c r="K29" s="25">
        <f t="shared" si="0"/>
        <v>4.305999999999997</v>
      </c>
      <c r="L29" s="25">
        <f t="shared" si="0"/>
        <v>4.575999999999993</v>
      </c>
      <c r="M29" s="25">
        <f t="shared" si="0"/>
        <v>4.814999999999998</v>
      </c>
      <c r="N29" s="25">
        <f t="shared" si="0"/>
        <v>4.972999999999999</v>
      </c>
      <c r="O29" s="25">
        <f t="shared" si="0"/>
        <v>5.117999999999995</v>
      </c>
      <c r="P29" s="25">
        <f t="shared" si="0"/>
        <v>5.251999999999995</v>
      </c>
      <c r="Q29" s="25">
        <f t="shared" si="0"/>
        <v>5.376999999999995</v>
      </c>
      <c r="R29" s="25">
        <f t="shared" si="0"/>
        <v>5.492999999999995</v>
      </c>
      <c r="S29" s="25">
        <f t="shared" si="0"/>
        <v>5.536999999999992</v>
      </c>
      <c r="T29" s="25">
        <f aca="true" t="shared" si="2" ref="O29:AD44">IF(T$2&lt;$D29,"",T$2-$D29)</f>
        <v>5.644999999999996</v>
      </c>
      <c r="U29" s="25">
        <f t="shared" si="2"/>
        <v>5.745999999999995</v>
      </c>
      <c r="V29" s="25">
        <f t="shared" si="2"/>
        <v>5.842999999999989</v>
      </c>
      <c r="W29" s="25">
        <f t="shared" si="2"/>
        <v>5.935999999999993</v>
      </c>
      <c r="X29" s="25">
        <f t="shared" si="2"/>
        <v>6.024000000000001</v>
      </c>
      <c r="Y29" s="25">
        <f t="shared" si="1"/>
        <v>6.108999999999995</v>
      </c>
      <c r="Z29" s="25">
        <f t="shared" si="1"/>
        <v>6.1910000000000025</v>
      </c>
      <c r="AA29" s="25">
        <f t="shared" si="1"/>
        <v>6.268999999999991</v>
      </c>
      <c r="AB29" s="25">
        <f t="shared" si="1"/>
        <v>6.344999999999999</v>
      </c>
      <c r="AC29" s="25">
        <f t="shared" si="1"/>
        <v>6.418999999999997</v>
      </c>
      <c r="AD29" s="25">
        <f t="shared" si="1"/>
        <v>6.489999999999995</v>
      </c>
      <c r="AE29" s="25">
        <f t="shared" si="1"/>
        <v>6.5589999999999975</v>
      </c>
      <c r="AF29" s="25">
        <f t="shared" si="1"/>
        <v>6.625999999999991</v>
      </c>
      <c r="AG29" s="25">
        <f t="shared" si="1"/>
        <v>6.6910000000000025</v>
      </c>
      <c r="AH29" s="25">
        <f t="shared" si="1"/>
        <v>6.792000000000002</v>
      </c>
    </row>
    <row r="30" spans="1:34" ht="12.75">
      <c r="A30" s="65"/>
      <c r="C30" s="25">
        <v>39.3</v>
      </c>
      <c r="D30" s="25">
        <v>92.86</v>
      </c>
      <c r="E30" s="25">
        <f aca="true" t="shared" si="3" ref="E30:T45">IF(E$2&lt;$D30,"",E$2-$D30)</f>
        <v>1.5490000000000066</v>
      </c>
      <c r="F30" s="25">
        <f t="shared" si="3"/>
        <v>1.847999999999999</v>
      </c>
      <c r="G30" s="25">
        <f t="shared" si="3"/>
        <v>2.7510000000000048</v>
      </c>
      <c r="H30" s="25">
        <f t="shared" si="3"/>
        <v>3.2150000000000034</v>
      </c>
      <c r="I30" s="25">
        <f t="shared" si="3"/>
        <v>3.605000000000004</v>
      </c>
      <c r="J30" s="25">
        <f t="shared" si="3"/>
        <v>3.9819999999999993</v>
      </c>
      <c r="K30" s="25">
        <f t="shared" si="3"/>
        <v>4.3160000000000025</v>
      </c>
      <c r="L30" s="25">
        <f t="shared" si="3"/>
        <v>4.5859999999999985</v>
      </c>
      <c r="M30" s="25">
        <f t="shared" si="3"/>
        <v>4.825000000000003</v>
      </c>
      <c r="N30" s="25">
        <f t="shared" si="3"/>
        <v>4.983000000000004</v>
      </c>
      <c r="O30" s="25">
        <f t="shared" si="2"/>
        <v>5.128</v>
      </c>
      <c r="P30" s="25">
        <f t="shared" si="2"/>
        <v>5.2620000000000005</v>
      </c>
      <c r="Q30" s="25">
        <f t="shared" si="2"/>
        <v>5.3870000000000005</v>
      </c>
      <c r="R30" s="25">
        <f t="shared" si="2"/>
        <v>5.503</v>
      </c>
      <c r="S30" s="25">
        <f t="shared" si="2"/>
        <v>5.546999999999997</v>
      </c>
      <c r="T30" s="25">
        <f t="shared" si="2"/>
        <v>5.655000000000001</v>
      </c>
      <c r="U30" s="25">
        <f t="shared" si="2"/>
        <v>5.756</v>
      </c>
      <c r="V30" s="25">
        <f t="shared" si="2"/>
        <v>5.852999999999994</v>
      </c>
      <c r="W30" s="25">
        <f t="shared" si="2"/>
        <v>5.945999999999998</v>
      </c>
      <c r="X30" s="25">
        <f t="shared" si="2"/>
        <v>6.034000000000006</v>
      </c>
      <c r="Y30" s="25">
        <f t="shared" si="2"/>
        <v>6.119</v>
      </c>
      <c r="Z30" s="25">
        <f t="shared" si="2"/>
        <v>6.201000000000008</v>
      </c>
      <c r="AA30" s="25">
        <f t="shared" si="2"/>
        <v>6.278999999999996</v>
      </c>
      <c r="AB30" s="25">
        <f t="shared" si="2"/>
        <v>6.355000000000004</v>
      </c>
      <c r="AC30" s="25">
        <f t="shared" si="2"/>
        <v>6.429000000000002</v>
      </c>
      <c r="AD30" s="25">
        <f t="shared" si="2"/>
        <v>6.5</v>
      </c>
      <c r="AE30" s="25">
        <f aca="true" t="shared" si="4" ref="Y30:AH45">IF(AE$2&lt;$D30,"",AE$2-$D30)</f>
        <v>6.569000000000003</v>
      </c>
      <c r="AF30" s="25">
        <f t="shared" si="4"/>
        <v>6.635999999999996</v>
      </c>
      <c r="AG30" s="25">
        <f t="shared" si="4"/>
        <v>6.701000000000008</v>
      </c>
      <c r="AH30" s="25">
        <f t="shared" si="4"/>
        <v>6.802000000000007</v>
      </c>
    </row>
    <row r="31" spans="1:34" ht="12.75">
      <c r="A31" s="65"/>
      <c r="C31" s="25">
        <v>40.4</v>
      </c>
      <c r="D31" s="25">
        <v>90.78</v>
      </c>
      <c r="E31" s="25">
        <f t="shared" si="3"/>
        <v>3.629000000000005</v>
      </c>
      <c r="F31" s="25">
        <f t="shared" si="3"/>
        <v>3.9279999999999973</v>
      </c>
      <c r="G31" s="25">
        <f t="shared" si="3"/>
        <v>4.831000000000003</v>
      </c>
      <c r="H31" s="25">
        <f t="shared" si="3"/>
        <v>5.295000000000002</v>
      </c>
      <c r="I31" s="25">
        <f t="shared" si="3"/>
        <v>5.685000000000002</v>
      </c>
      <c r="J31" s="25">
        <f t="shared" si="3"/>
        <v>6.061999999999998</v>
      </c>
      <c r="K31" s="25">
        <f t="shared" si="3"/>
        <v>6.396000000000001</v>
      </c>
      <c r="L31" s="25">
        <f t="shared" si="3"/>
        <v>6.665999999999997</v>
      </c>
      <c r="M31" s="25">
        <f t="shared" si="3"/>
        <v>6.905000000000001</v>
      </c>
      <c r="N31" s="25">
        <f t="shared" si="3"/>
        <v>7.063000000000002</v>
      </c>
      <c r="O31" s="25">
        <f t="shared" si="2"/>
        <v>7.207999999999998</v>
      </c>
      <c r="P31" s="25">
        <f t="shared" si="2"/>
        <v>7.341999999999999</v>
      </c>
      <c r="Q31" s="25">
        <f t="shared" si="2"/>
        <v>7.466999999999999</v>
      </c>
      <c r="R31" s="25">
        <f t="shared" si="2"/>
        <v>7.582999999999998</v>
      </c>
      <c r="S31" s="25">
        <f t="shared" si="2"/>
        <v>7.626999999999995</v>
      </c>
      <c r="T31" s="25">
        <f t="shared" si="2"/>
        <v>7.734999999999999</v>
      </c>
      <c r="U31" s="25">
        <f t="shared" si="2"/>
        <v>7.8359999999999985</v>
      </c>
      <c r="V31" s="25">
        <f t="shared" si="2"/>
        <v>7.932999999999993</v>
      </c>
      <c r="W31" s="25">
        <f t="shared" si="2"/>
        <v>8.025999999999996</v>
      </c>
      <c r="X31" s="25">
        <f t="shared" si="2"/>
        <v>8.114000000000004</v>
      </c>
      <c r="Y31" s="25">
        <f t="shared" si="4"/>
        <v>8.198999999999998</v>
      </c>
      <c r="Z31" s="25">
        <f t="shared" si="4"/>
        <v>8.281000000000006</v>
      </c>
      <c r="AA31" s="25">
        <f t="shared" si="4"/>
        <v>8.358999999999995</v>
      </c>
      <c r="AB31" s="25">
        <f t="shared" si="4"/>
        <v>8.435000000000002</v>
      </c>
      <c r="AC31" s="25">
        <f t="shared" si="4"/>
        <v>8.509</v>
      </c>
      <c r="AD31" s="25">
        <f t="shared" si="4"/>
        <v>8.579999999999998</v>
      </c>
      <c r="AE31" s="25">
        <f t="shared" si="4"/>
        <v>8.649000000000001</v>
      </c>
      <c r="AF31" s="25">
        <f t="shared" si="4"/>
        <v>8.715999999999994</v>
      </c>
      <c r="AG31" s="25">
        <f t="shared" si="4"/>
        <v>8.781000000000006</v>
      </c>
      <c r="AH31" s="25">
        <f t="shared" si="4"/>
        <v>8.882000000000005</v>
      </c>
    </row>
    <row r="32" spans="1:34" ht="12.75">
      <c r="A32" s="65"/>
      <c r="C32" s="25">
        <v>44.4</v>
      </c>
      <c r="D32" s="25">
        <v>91.32</v>
      </c>
      <c r="E32" s="25">
        <f t="shared" si="3"/>
        <v>3.089000000000013</v>
      </c>
      <c r="F32" s="25">
        <f t="shared" si="3"/>
        <v>3.3880000000000052</v>
      </c>
      <c r="G32" s="25">
        <f t="shared" si="3"/>
        <v>4.291000000000011</v>
      </c>
      <c r="H32" s="25">
        <f t="shared" si="3"/>
        <v>4.75500000000001</v>
      </c>
      <c r="I32" s="25">
        <f t="shared" si="3"/>
        <v>5.14500000000001</v>
      </c>
      <c r="J32" s="25">
        <f t="shared" si="3"/>
        <v>5.522000000000006</v>
      </c>
      <c r="K32" s="25">
        <f t="shared" si="3"/>
        <v>5.856000000000009</v>
      </c>
      <c r="L32" s="25">
        <f t="shared" si="3"/>
        <v>6.126000000000005</v>
      </c>
      <c r="M32" s="25">
        <f t="shared" si="3"/>
        <v>6.365000000000009</v>
      </c>
      <c r="N32" s="25">
        <f t="shared" si="3"/>
        <v>6.52300000000001</v>
      </c>
      <c r="O32" s="25">
        <f t="shared" si="2"/>
        <v>6.668000000000006</v>
      </c>
      <c r="P32" s="25">
        <f t="shared" si="2"/>
        <v>6.802000000000007</v>
      </c>
      <c r="Q32" s="25">
        <f t="shared" si="2"/>
        <v>6.927000000000007</v>
      </c>
      <c r="R32" s="25">
        <f t="shared" si="2"/>
        <v>7.043000000000006</v>
      </c>
      <c r="S32" s="25">
        <f t="shared" si="2"/>
        <v>7.087000000000003</v>
      </c>
      <c r="T32" s="25">
        <f t="shared" si="2"/>
        <v>7.195000000000007</v>
      </c>
      <c r="U32" s="25">
        <f t="shared" si="2"/>
        <v>7.2960000000000065</v>
      </c>
      <c r="V32" s="25">
        <f t="shared" si="2"/>
        <v>7.393000000000001</v>
      </c>
      <c r="W32" s="25">
        <f t="shared" si="2"/>
        <v>7.486000000000004</v>
      </c>
      <c r="X32" s="25">
        <f t="shared" si="2"/>
        <v>7.574000000000012</v>
      </c>
      <c r="Y32" s="25">
        <f t="shared" si="4"/>
        <v>7.659000000000006</v>
      </c>
      <c r="Z32" s="25">
        <f t="shared" si="4"/>
        <v>7.741000000000014</v>
      </c>
      <c r="AA32" s="25">
        <f t="shared" si="4"/>
        <v>7.819000000000003</v>
      </c>
      <c r="AB32" s="25">
        <f t="shared" si="4"/>
        <v>7.89500000000001</v>
      </c>
      <c r="AC32" s="25">
        <f t="shared" si="4"/>
        <v>7.969000000000008</v>
      </c>
      <c r="AD32" s="25">
        <f t="shared" si="4"/>
        <v>8.040000000000006</v>
      </c>
      <c r="AE32" s="25">
        <f t="shared" si="4"/>
        <v>8.109000000000009</v>
      </c>
      <c r="AF32" s="25">
        <f t="shared" si="4"/>
        <v>8.176000000000002</v>
      </c>
      <c r="AG32" s="25">
        <f t="shared" si="4"/>
        <v>8.241000000000014</v>
      </c>
      <c r="AH32" s="25">
        <f t="shared" si="4"/>
        <v>8.342000000000013</v>
      </c>
    </row>
    <row r="33" spans="1:34" ht="12.75">
      <c r="A33" s="65"/>
      <c r="C33" s="25">
        <v>46.5</v>
      </c>
      <c r="D33" s="25">
        <v>90.21</v>
      </c>
      <c r="E33" s="25">
        <f t="shared" si="3"/>
        <v>4.199000000000012</v>
      </c>
      <c r="F33" s="25">
        <f t="shared" si="3"/>
        <v>4.498000000000005</v>
      </c>
      <c r="G33" s="25">
        <f t="shared" si="3"/>
        <v>5.4010000000000105</v>
      </c>
      <c r="H33" s="25">
        <f t="shared" si="3"/>
        <v>5.865000000000009</v>
      </c>
      <c r="I33" s="25">
        <f t="shared" si="3"/>
        <v>6.25500000000001</v>
      </c>
      <c r="J33" s="25">
        <f t="shared" si="3"/>
        <v>6.632000000000005</v>
      </c>
      <c r="K33" s="25">
        <f t="shared" si="3"/>
        <v>6.966000000000008</v>
      </c>
      <c r="L33" s="25">
        <f t="shared" si="3"/>
        <v>7.236000000000004</v>
      </c>
      <c r="M33" s="25">
        <f t="shared" si="3"/>
        <v>7.4750000000000085</v>
      </c>
      <c r="N33" s="25">
        <f t="shared" si="3"/>
        <v>7.63300000000001</v>
      </c>
      <c r="O33" s="25">
        <f t="shared" si="2"/>
        <v>7.778000000000006</v>
      </c>
      <c r="P33" s="25">
        <f t="shared" si="2"/>
        <v>7.912000000000006</v>
      </c>
      <c r="Q33" s="25">
        <f t="shared" si="2"/>
        <v>8.037000000000006</v>
      </c>
      <c r="R33" s="25">
        <f t="shared" si="2"/>
        <v>8.153000000000006</v>
      </c>
      <c r="S33" s="25">
        <f t="shared" si="2"/>
        <v>8.197000000000003</v>
      </c>
      <c r="T33" s="25">
        <f t="shared" si="2"/>
        <v>8.305000000000007</v>
      </c>
      <c r="U33" s="25">
        <f t="shared" si="2"/>
        <v>8.406000000000006</v>
      </c>
      <c r="V33" s="25">
        <f t="shared" si="2"/>
        <v>8.503</v>
      </c>
      <c r="W33" s="25">
        <f t="shared" si="2"/>
        <v>8.596000000000004</v>
      </c>
      <c r="X33" s="25">
        <f t="shared" si="2"/>
        <v>8.684000000000012</v>
      </c>
      <c r="Y33" s="25">
        <f t="shared" si="4"/>
        <v>8.769000000000005</v>
      </c>
      <c r="Z33" s="25">
        <f t="shared" si="4"/>
        <v>8.851000000000013</v>
      </c>
      <c r="AA33" s="25">
        <f t="shared" si="4"/>
        <v>8.929000000000002</v>
      </c>
      <c r="AB33" s="25">
        <f t="shared" si="4"/>
        <v>9.00500000000001</v>
      </c>
      <c r="AC33" s="25">
        <f t="shared" si="4"/>
        <v>9.079000000000008</v>
      </c>
      <c r="AD33" s="25">
        <f t="shared" si="4"/>
        <v>9.150000000000006</v>
      </c>
      <c r="AE33" s="25">
        <f t="shared" si="4"/>
        <v>9.219000000000008</v>
      </c>
      <c r="AF33" s="25">
        <f t="shared" si="4"/>
        <v>9.286000000000001</v>
      </c>
      <c r="AG33" s="25">
        <f t="shared" si="4"/>
        <v>9.351000000000013</v>
      </c>
      <c r="AH33" s="25">
        <f t="shared" si="4"/>
        <v>9.452000000000012</v>
      </c>
    </row>
    <row r="34" spans="1:34" ht="12.75">
      <c r="A34" s="65"/>
      <c r="C34" s="25">
        <v>51.1</v>
      </c>
      <c r="D34" s="25">
        <v>89.47</v>
      </c>
      <c r="E34" s="25">
        <f t="shared" si="3"/>
        <v>4.939000000000007</v>
      </c>
      <c r="F34" s="25">
        <f t="shared" si="3"/>
        <v>5.2379999999999995</v>
      </c>
      <c r="G34" s="25">
        <f t="shared" si="3"/>
        <v>6.141000000000005</v>
      </c>
      <c r="H34" s="25">
        <f t="shared" si="3"/>
        <v>6.605000000000004</v>
      </c>
      <c r="I34" s="25">
        <f t="shared" si="3"/>
        <v>6.9950000000000045</v>
      </c>
      <c r="J34" s="25">
        <f t="shared" si="3"/>
        <v>7.372</v>
      </c>
      <c r="K34" s="25">
        <f t="shared" si="3"/>
        <v>7.706000000000003</v>
      </c>
      <c r="L34" s="25">
        <f t="shared" si="3"/>
        <v>7.975999999999999</v>
      </c>
      <c r="M34" s="25">
        <f t="shared" si="3"/>
        <v>8.215000000000003</v>
      </c>
      <c r="N34" s="25">
        <f t="shared" si="3"/>
        <v>8.373000000000005</v>
      </c>
      <c r="O34" s="25">
        <f t="shared" si="2"/>
        <v>8.518</v>
      </c>
      <c r="P34" s="25">
        <f t="shared" si="2"/>
        <v>8.652000000000001</v>
      </c>
      <c r="Q34" s="25">
        <f t="shared" si="2"/>
        <v>8.777000000000001</v>
      </c>
      <c r="R34" s="25">
        <f t="shared" si="2"/>
        <v>8.893</v>
      </c>
      <c r="S34" s="25">
        <f t="shared" si="2"/>
        <v>8.936999999999998</v>
      </c>
      <c r="T34" s="25">
        <f t="shared" si="2"/>
        <v>9.045000000000002</v>
      </c>
      <c r="U34" s="25">
        <f t="shared" si="2"/>
        <v>9.146</v>
      </c>
      <c r="V34" s="25">
        <f t="shared" si="2"/>
        <v>9.242999999999995</v>
      </c>
      <c r="W34" s="25">
        <f t="shared" si="2"/>
        <v>9.335999999999999</v>
      </c>
      <c r="X34" s="25">
        <f t="shared" si="2"/>
        <v>9.424000000000007</v>
      </c>
      <c r="Y34" s="25">
        <f t="shared" si="4"/>
        <v>9.509</v>
      </c>
      <c r="Z34" s="25">
        <f t="shared" si="4"/>
        <v>9.591000000000008</v>
      </c>
      <c r="AA34" s="25">
        <f t="shared" si="4"/>
        <v>9.668999999999997</v>
      </c>
      <c r="AB34" s="25">
        <f t="shared" si="4"/>
        <v>9.745000000000005</v>
      </c>
      <c r="AC34" s="25">
        <f t="shared" si="4"/>
        <v>9.819000000000003</v>
      </c>
      <c r="AD34" s="25">
        <f t="shared" si="4"/>
        <v>9.89</v>
      </c>
      <c r="AE34" s="25">
        <f t="shared" si="4"/>
        <v>9.959000000000003</v>
      </c>
      <c r="AF34" s="25">
        <f t="shared" si="4"/>
        <v>10.025999999999996</v>
      </c>
      <c r="AG34" s="25">
        <f t="shared" si="4"/>
        <v>10.091000000000008</v>
      </c>
      <c r="AH34" s="25">
        <f t="shared" si="4"/>
        <v>10.192000000000007</v>
      </c>
    </row>
    <row r="35" spans="1:34" ht="12.75">
      <c r="A35" s="65"/>
      <c r="C35" s="25">
        <v>52.5</v>
      </c>
      <c r="D35" s="25">
        <v>90.52</v>
      </c>
      <c r="E35" s="25">
        <f t="shared" si="3"/>
        <v>3.88900000000001</v>
      </c>
      <c r="F35" s="25">
        <f t="shared" si="3"/>
        <v>4.188000000000002</v>
      </c>
      <c r="G35" s="25">
        <f t="shared" si="3"/>
        <v>5.091000000000008</v>
      </c>
      <c r="H35" s="25">
        <f t="shared" si="3"/>
        <v>5.555000000000007</v>
      </c>
      <c r="I35" s="25">
        <f t="shared" si="3"/>
        <v>5.945000000000007</v>
      </c>
      <c r="J35" s="25">
        <f t="shared" si="3"/>
        <v>6.322000000000003</v>
      </c>
      <c r="K35" s="25">
        <f t="shared" si="3"/>
        <v>6.656000000000006</v>
      </c>
      <c r="L35" s="25">
        <f t="shared" si="3"/>
        <v>6.926000000000002</v>
      </c>
      <c r="M35" s="25">
        <f t="shared" si="3"/>
        <v>7.165000000000006</v>
      </c>
      <c r="N35" s="25">
        <f t="shared" si="3"/>
        <v>7.3230000000000075</v>
      </c>
      <c r="O35" s="25">
        <f t="shared" si="2"/>
        <v>7.4680000000000035</v>
      </c>
      <c r="P35" s="25">
        <f t="shared" si="2"/>
        <v>7.602000000000004</v>
      </c>
      <c r="Q35" s="25">
        <f t="shared" si="2"/>
        <v>7.727000000000004</v>
      </c>
      <c r="R35" s="25">
        <f t="shared" si="2"/>
        <v>7.8430000000000035</v>
      </c>
      <c r="S35" s="25">
        <f t="shared" si="2"/>
        <v>7.8870000000000005</v>
      </c>
      <c r="T35" s="25">
        <f t="shared" si="2"/>
        <v>7.9950000000000045</v>
      </c>
      <c r="U35" s="25">
        <f t="shared" si="2"/>
        <v>8.096000000000004</v>
      </c>
      <c r="V35" s="25">
        <f t="shared" si="2"/>
        <v>8.192999999999998</v>
      </c>
      <c r="W35" s="25">
        <f t="shared" si="2"/>
        <v>8.286000000000001</v>
      </c>
      <c r="X35" s="25">
        <f t="shared" si="2"/>
        <v>8.37400000000001</v>
      </c>
      <c r="Y35" s="25">
        <f t="shared" si="4"/>
        <v>8.459000000000003</v>
      </c>
      <c r="Z35" s="25">
        <f t="shared" si="4"/>
        <v>8.541000000000011</v>
      </c>
      <c r="AA35" s="25">
        <f t="shared" si="4"/>
        <v>8.619</v>
      </c>
      <c r="AB35" s="25">
        <f t="shared" si="4"/>
        <v>8.695000000000007</v>
      </c>
      <c r="AC35" s="25">
        <f t="shared" si="4"/>
        <v>8.769000000000005</v>
      </c>
      <c r="AD35" s="25">
        <f t="shared" si="4"/>
        <v>8.840000000000003</v>
      </c>
      <c r="AE35" s="25">
        <f t="shared" si="4"/>
        <v>8.909000000000006</v>
      </c>
      <c r="AF35" s="25">
        <f t="shared" si="4"/>
        <v>8.975999999999999</v>
      </c>
      <c r="AG35" s="25">
        <f t="shared" si="4"/>
        <v>9.041000000000011</v>
      </c>
      <c r="AH35" s="25">
        <f t="shared" si="4"/>
        <v>9.14200000000001</v>
      </c>
    </row>
    <row r="36" spans="1:34" ht="12.75">
      <c r="A36" s="65"/>
      <c r="C36" s="25">
        <v>55.2</v>
      </c>
      <c r="D36" s="25">
        <v>89.93</v>
      </c>
      <c r="E36" s="25">
        <f t="shared" si="3"/>
        <v>4.478999999999999</v>
      </c>
      <c r="F36" s="25">
        <f t="shared" si="3"/>
        <v>4.777999999999992</v>
      </c>
      <c r="G36" s="25">
        <f t="shared" si="3"/>
        <v>5.680999999999997</v>
      </c>
      <c r="H36" s="25">
        <f t="shared" si="3"/>
        <v>6.144999999999996</v>
      </c>
      <c r="I36" s="25">
        <f t="shared" si="3"/>
        <v>6.534999999999997</v>
      </c>
      <c r="J36" s="25">
        <f t="shared" si="3"/>
        <v>6.911999999999992</v>
      </c>
      <c r="K36" s="25">
        <f t="shared" si="3"/>
        <v>7.245999999999995</v>
      </c>
      <c r="L36" s="25">
        <f t="shared" si="3"/>
        <v>7.515999999999991</v>
      </c>
      <c r="M36" s="25">
        <f t="shared" si="3"/>
        <v>7.7549999999999955</v>
      </c>
      <c r="N36" s="25">
        <f t="shared" si="3"/>
        <v>7.912999999999997</v>
      </c>
      <c r="O36" s="25">
        <f t="shared" si="2"/>
        <v>8.057999999999993</v>
      </c>
      <c r="P36" s="25">
        <f t="shared" si="2"/>
        <v>8.191999999999993</v>
      </c>
      <c r="Q36" s="25">
        <f t="shared" si="2"/>
        <v>8.316999999999993</v>
      </c>
      <c r="R36" s="25">
        <f t="shared" si="2"/>
        <v>8.432999999999993</v>
      </c>
      <c r="S36" s="25">
        <f t="shared" si="2"/>
        <v>8.47699999999999</v>
      </c>
      <c r="T36" s="25">
        <f t="shared" si="2"/>
        <v>8.584999999999994</v>
      </c>
      <c r="U36" s="25">
        <f t="shared" si="2"/>
        <v>8.685999999999993</v>
      </c>
      <c r="V36" s="25">
        <f t="shared" si="2"/>
        <v>8.782999999999987</v>
      </c>
      <c r="W36" s="25">
        <f t="shared" si="2"/>
        <v>8.87599999999999</v>
      </c>
      <c r="X36" s="25">
        <f t="shared" si="2"/>
        <v>8.963999999999999</v>
      </c>
      <c r="Y36" s="25">
        <f t="shared" si="4"/>
        <v>9.048999999999992</v>
      </c>
      <c r="Z36" s="25">
        <f t="shared" si="4"/>
        <v>9.131</v>
      </c>
      <c r="AA36" s="25">
        <f t="shared" si="4"/>
        <v>9.208999999999989</v>
      </c>
      <c r="AB36" s="25">
        <f t="shared" si="4"/>
        <v>9.284999999999997</v>
      </c>
      <c r="AC36" s="25">
        <f t="shared" si="4"/>
        <v>9.358999999999995</v>
      </c>
      <c r="AD36" s="25">
        <f t="shared" si="4"/>
        <v>9.429999999999993</v>
      </c>
      <c r="AE36" s="25">
        <f t="shared" si="4"/>
        <v>9.498999999999995</v>
      </c>
      <c r="AF36" s="25">
        <f t="shared" si="4"/>
        <v>9.565999999999988</v>
      </c>
      <c r="AG36" s="25">
        <f t="shared" si="4"/>
        <v>9.631</v>
      </c>
      <c r="AH36" s="25">
        <f t="shared" si="4"/>
        <v>9.732</v>
      </c>
    </row>
    <row r="37" spans="1:34" ht="12.75">
      <c r="A37" s="65"/>
      <c r="C37" s="25">
        <v>59.5</v>
      </c>
      <c r="D37" s="25">
        <v>90.65</v>
      </c>
      <c r="E37" s="25">
        <f t="shared" si="3"/>
        <v>3.7590000000000003</v>
      </c>
      <c r="F37" s="25">
        <f t="shared" si="3"/>
        <v>4.057999999999993</v>
      </c>
      <c r="G37" s="25">
        <f t="shared" si="3"/>
        <v>4.9609999999999985</v>
      </c>
      <c r="H37" s="25">
        <f t="shared" si="3"/>
        <v>5.424999999999997</v>
      </c>
      <c r="I37" s="25">
        <f t="shared" si="3"/>
        <v>5.814999999999998</v>
      </c>
      <c r="J37" s="25">
        <f t="shared" si="3"/>
        <v>6.191999999999993</v>
      </c>
      <c r="K37" s="25">
        <f t="shared" si="3"/>
        <v>6.525999999999996</v>
      </c>
      <c r="L37" s="25">
        <f t="shared" si="3"/>
        <v>6.795999999999992</v>
      </c>
      <c r="M37" s="25">
        <f t="shared" si="3"/>
        <v>7.034999999999997</v>
      </c>
      <c r="N37" s="25">
        <f t="shared" si="3"/>
        <v>7.192999999999998</v>
      </c>
      <c r="O37" s="25">
        <f t="shared" si="2"/>
        <v>7.337999999999994</v>
      </c>
      <c r="P37" s="25">
        <f t="shared" si="2"/>
        <v>7.471999999999994</v>
      </c>
      <c r="Q37" s="25">
        <f t="shared" si="2"/>
        <v>7.596999999999994</v>
      </c>
      <c r="R37" s="25">
        <f t="shared" si="2"/>
        <v>7.712999999999994</v>
      </c>
      <c r="S37" s="25">
        <f t="shared" si="2"/>
        <v>7.756999999999991</v>
      </c>
      <c r="T37" s="25">
        <f t="shared" si="2"/>
        <v>7.864999999999995</v>
      </c>
      <c r="U37" s="25">
        <f t="shared" si="2"/>
        <v>7.965999999999994</v>
      </c>
      <c r="V37" s="25">
        <f t="shared" si="2"/>
        <v>8.062999999999988</v>
      </c>
      <c r="W37" s="25">
        <f t="shared" si="2"/>
        <v>8.155999999999992</v>
      </c>
      <c r="X37" s="25">
        <f t="shared" si="2"/>
        <v>8.244</v>
      </c>
      <c r="Y37" s="25">
        <f t="shared" si="4"/>
        <v>8.328999999999994</v>
      </c>
      <c r="Z37" s="25">
        <f t="shared" si="4"/>
        <v>8.411000000000001</v>
      </c>
      <c r="AA37" s="25">
        <f t="shared" si="4"/>
        <v>8.48899999999999</v>
      </c>
      <c r="AB37" s="25">
        <f t="shared" si="4"/>
        <v>8.564999999999998</v>
      </c>
      <c r="AC37" s="25">
        <f t="shared" si="4"/>
        <v>8.638999999999996</v>
      </c>
      <c r="AD37" s="25">
        <f t="shared" si="4"/>
        <v>8.709999999999994</v>
      </c>
      <c r="AE37" s="25">
        <f t="shared" si="4"/>
        <v>8.778999999999996</v>
      </c>
      <c r="AF37" s="25">
        <f t="shared" si="4"/>
        <v>8.84599999999999</v>
      </c>
      <c r="AG37" s="25">
        <f t="shared" si="4"/>
        <v>8.911000000000001</v>
      </c>
      <c r="AH37" s="25">
        <f t="shared" si="4"/>
        <v>9.012</v>
      </c>
    </row>
    <row r="38" spans="3:34" ht="12.75">
      <c r="C38" s="25">
        <v>61.4</v>
      </c>
      <c r="D38" s="25">
        <v>91.27</v>
      </c>
      <c r="E38" s="25">
        <f t="shared" si="3"/>
        <v>3.13900000000001</v>
      </c>
      <c r="F38" s="25">
        <f t="shared" si="3"/>
        <v>3.4380000000000024</v>
      </c>
      <c r="G38" s="25">
        <f t="shared" si="3"/>
        <v>4.341000000000008</v>
      </c>
      <c r="H38" s="25">
        <f t="shared" si="3"/>
        <v>4.805000000000007</v>
      </c>
      <c r="I38" s="25">
        <f t="shared" si="3"/>
        <v>5.195000000000007</v>
      </c>
      <c r="J38" s="25">
        <f t="shared" si="3"/>
        <v>5.572000000000003</v>
      </c>
      <c r="K38" s="25">
        <f t="shared" si="3"/>
        <v>5.906000000000006</v>
      </c>
      <c r="L38" s="25">
        <f t="shared" si="3"/>
        <v>6.176000000000002</v>
      </c>
      <c r="M38" s="25">
        <f t="shared" si="3"/>
        <v>6.415000000000006</v>
      </c>
      <c r="N38" s="25">
        <f t="shared" si="3"/>
        <v>6.5730000000000075</v>
      </c>
      <c r="O38" s="25">
        <f t="shared" si="2"/>
        <v>6.7180000000000035</v>
      </c>
      <c r="P38" s="25">
        <f t="shared" si="2"/>
        <v>6.852000000000004</v>
      </c>
      <c r="Q38" s="25">
        <f t="shared" si="2"/>
        <v>6.977000000000004</v>
      </c>
      <c r="R38" s="25">
        <f t="shared" si="2"/>
        <v>7.0930000000000035</v>
      </c>
      <c r="S38" s="25">
        <f t="shared" si="2"/>
        <v>7.1370000000000005</v>
      </c>
      <c r="T38" s="25">
        <f t="shared" si="2"/>
        <v>7.2450000000000045</v>
      </c>
      <c r="U38" s="25">
        <f t="shared" si="2"/>
        <v>7.346000000000004</v>
      </c>
      <c r="V38" s="25">
        <f t="shared" si="2"/>
        <v>7.442999999999998</v>
      </c>
      <c r="W38" s="25">
        <f t="shared" si="2"/>
        <v>7.536000000000001</v>
      </c>
      <c r="X38" s="25">
        <f t="shared" si="2"/>
        <v>7.624000000000009</v>
      </c>
      <c r="Y38" s="25">
        <f t="shared" si="4"/>
        <v>7.709000000000003</v>
      </c>
      <c r="Z38" s="25">
        <f t="shared" si="4"/>
        <v>7.791000000000011</v>
      </c>
      <c r="AA38" s="25">
        <f t="shared" si="4"/>
        <v>7.869</v>
      </c>
      <c r="AB38" s="25">
        <f t="shared" si="4"/>
        <v>7.945000000000007</v>
      </c>
      <c r="AC38" s="25">
        <f t="shared" si="4"/>
        <v>8.019000000000005</v>
      </c>
      <c r="AD38" s="25">
        <f t="shared" si="4"/>
        <v>8.090000000000003</v>
      </c>
      <c r="AE38" s="25">
        <f t="shared" si="4"/>
        <v>8.159000000000006</v>
      </c>
      <c r="AF38" s="25">
        <f t="shared" si="4"/>
        <v>8.225999999999999</v>
      </c>
      <c r="AG38" s="25">
        <f t="shared" si="4"/>
        <v>8.291000000000011</v>
      </c>
      <c r="AH38" s="25">
        <f t="shared" si="4"/>
        <v>8.39200000000001</v>
      </c>
    </row>
    <row r="39" spans="3:34" ht="12.75">
      <c r="C39" s="25">
        <v>64.8</v>
      </c>
      <c r="D39" s="25">
        <v>92.26</v>
      </c>
      <c r="E39" s="25">
        <f t="shared" si="3"/>
        <v>2.149000000000001</v>
      </c>
      <c r="F39" s="25">
        <f t="shared" si="3"/>
        <v>2.4479999999999933</v>
      </c>
      <c r="G39" s="25">
        <f t="shared" si="3"/>
        <v>3.350999999999999</v>
      </c>
      <c r="H39" s="25">
        <f t="shared" si="3"/>
        <v>3.8149999999999977</v>
      </c>
      <c r="I39" s="25">
        <f t="shared" si="3"/>
        <v>4.204999999999998</v>
      </c>
      <c r="J39" s="25">
        <f t="shared" si="3"/>
        <v>4.581999999999994</v>
      </c>
      <c r="K39" s="25">
        <f t="shared" si="3"/>
        <v>4.915999999999997</v>
      </c>
      <c r="L39" s="25">
        <f t="shared" si="3"/>
        <v>5.185999999999993</v>
      </c>
      <c r="M39" s="25">
        <f t="shared" si="3"/>
        <v>5.424999999999997</v>
      </c>
      <c r="N39" s="25">
        <f t="shared" si="3"/>
        <v>5.582999999999998</v>
      </c>
      <c r="O39" s="25">
        <f t="shared" si="2"/>
        <v>5.727999999999994</v>
      </c>
      <c r="P39" s="25">
        <f t="shared" si="2"/>
        <v>5.861999999999995</v>
      </c>
      <c r="Q39" s="25">
        <f t="shared" si="2"/>
        <v>5.986999999999995</v>
      </c>
      <c r="R39" s="25">
        <f t="shared" si="2"/>
        <v>6.102999999999994</v>
      </c>
      <c r="S39" s="25">
        <f t="shared" si="2"/>
        <v>6.146999999999991</v>
      </c>
      <c r="T39" s="25">
        <f t="shared" si="2"/>
        <v>6.2549999999999955</v>
      </c>
      <c r="U39" s="25">
        <f t="shared" si="2"/>
        <v>6.3559999999999945</v>
      </c>
      <c r="V39" s="25">
        <f t="shared" si="2"/>
        <v>6.452999999999989</v>
      </c>
      <c r="W39" s="25">
        <f t="shared" si="2"/>
        <v>6.545999999999992</v>
      </c>
      <c r="X39" s="25">
        <f t="shared" si="2"/>
        <v>6.634</v>
      </c>
      <c r="Y39" s="25">
        <f t="shared" si="4"/>
        <v>6.718999999999994</v>
      </c>
      <c r="Z39" s="25">
        <f t="shared" si="4"/>
        <v>6.801000000000002</v>
      </c>
      <c r="AA39" s="25">
        <f t="shared" si="4"/>
        <v>6.878999999999991</v>
      </c>
      <c r="AB39" s="25">
        <f t="shared" si="4"/>
        <v>6.954999999999998</v>
      </c>
      <c r="AC39" s="25">
        <f t="shared" si="4"/>
        <v>7.028999999999996</v>
      </c>
      <c r="AD39" s="25">
        <f t="shared" si="4"/>
        <v>7.099999999999994</v>
      </c>
      <c r="AE39" s="25">
        <f t="shared" si="4"/>
        <v>7.168999999999997</v>
      </c>
      <c r="AF39" s="25">
        <f t="shared" si="4"/>
        <v>7.23599999999999</v>
      </c>
      <c r="AG39" s="25">
        <f t="shared" si="4"/>
        <v>7.301000000000002</v>
      </c>
      <c r="AH39" s="25">
        <f t="shared" si="4"/>
        <v>7.402000000000001</v>
      </c>
    </row>
    <row r="40" spans="3:34" ht="12.75">
      <c r="C40" s="25">
        <v>69</v>
      </c>
      <c r="D40" s="25">
        <v>92.62</v>
      </c>
      <c r="E40" s="25">
        <f t="shared" si="3"/>
        <v>1.7890000000000015</v>
      </c>
      <c r="F40" s="25">
        <f t="shared" si="3"/>
        <v>2.087999999999994</v>
      </c>
      <c r="G40" s="25">
        <f t="shared" si="3"/>
        <v>2.9909999999999997</v>
      </c>
      <c r="H40" s="25">
        <f t="shared" si="3"/>
        <v>3.4549999999999983</v>
      </c>
      <c r="I40" s="25">
        <f t="shared" si="3"/>
        <v>3.844999999999999</v>
      </c>
      <c r="J40" s="25">
        <f t="shared" si="3"/>
        <v>4.221999999999994</v>
      </c>
      <c r="K40" s="25">
        <f t="shared" si="3"/>
        <v>4.555999999999997</v>
      </c>
      <c r="L40" s="25">
        <f t="shared" si="3"/>
        <v>4.825999999999993</v>
      </c>
      <c r="M40" s="25">
        <f t="shared" si="3"/>
        <v>5.064999999999998</v>
      </c>
      <c r="N40" s="25">
        <f t="shared" si="3"/>
        <v>5.222999999999999</v>
      </c>
      <c r="O40" s="25">
        <f t="shared" si="2"/>
        <v>5.367999999999995</v>
      </c>
      <c r="P40" s="25">
        <f t="shared" si="2"/>
        <v>5.501999999999995</v>
      </c>
      <c r="Q40" s="25">
        <f t="shared" si="2"/>
        <v>5.626999999999995</v>
      </c>
      <c r="R40" s="25">
        <f t="shared" si="2"/>
        <v>5.742999999999995</v>
      </c>
      <c r="S40" s="25">
        <f t="shared" si="2"/>
        <v>5.786999999999992</v>
      </c>
      <c r="T40" s="25">
        <f t="shared" si="2"/>
        <v>5.894999999999996</v>
      </c>
      <c r="U40" s="25">
        <f t="shared" si="2"/>
        <v>5.995999999999995</v>
      </c>
      <c r="V40" s="25">
        <f t="shared" si="2"/>
        <v>6.092999999999989</v>
      </c>
      <c r="W40" s="25">
        <f t="shared" si="2"/>
        <v>6.185999999999993</v>
      </c>
      <c r="X40" s="25">
        <f t="shared" si="2"/>
        <v>6.274000000000001</v>
      </c>
      <c r="Y40" s="25">
        <f t="shared" si="4"/>
        <v>6.358999999999995</v>
      </c>
      <c r="Z40" s="25">
        <f t="shared" si="4"/>
        <v>6.4410000000000025</v>
      </c>
      <c r="AA40" s="25">
        <f t="shared" si="4"/>
        <v>6.518999999999991</v>
      </c>
      <c r="AB40" s="25">
        <f t="shared" si="4"/>
        <v>6.594999999999999</v>
      </c>
      <c r="AC40" s="25">
        <f t="shared" si="4"/>
        <v>6.668999999999997</v>
      </c>
      <c r="AD40" s="25">
        <f t="shared" si="4"/>
        <v>6.739999999999995</v>
      </c>
      <c r="AE40" s="25">
        <f t="shared" si="4"/>
        <v>6.8089999999999975</v>
      </c>
      <c r="AF40" s="25">
        <f t="shared" si="4"/>
        <v>6.875999999999991</v>
      </c>
      <c r="AG40" s="25">
        <f t="shared" si="4"/>
        <v>6.9410000000000025</v>
      </c>
      <c r="AH40" s="25">
        <f t="shared" si="4"/>
        <v>7.042000000000002</v>
      </c>
    </row>
    <row r="41" spans="3:34" ht="12.75">
      <c r="C41" s="25">
        <v>74.2</v>
      </c>
      <c r="D41" s="25">
        <v>93.68</v>
      </c>
      <c r="E41" s="25">
        <f t="shared" si="3"/>
        <v>0.7289999999999992</v>
      </c>
      <c r="F41" s="25">
        <f t="shared" si="3"/>
        <v>1.0279999999999916</v>
      </c>
      <c r="G41" s="25">
        <f t="shared" si="3"/>
        <v>1.9309999999999974</v>
      </c>
      <c r="H41" s="25">
        <f t="shared" si="3"/>
        <v>2.394999999999996</v>
      </c>
      <c r="I41" s="25">
        <f t="shared" si="3"/>
        <v>2.7849999999999966</v>
      </c>
      <c r="J41" s="25">
        <f t="shared" si="3"/>
        <v>3.161999999999992</v>
      </c>
      <c r="K41" s="25">
        <f t="shared" si="3"/>
        <v>3.495999999999995</v>
      </c>
      <c r="L41" s="25">
        <f t="shared" si="3"/>
        <v>3.765999999999991</v>
      </c>
      <c r="M41" s="25">
        <f t="shared" si="3"/>
        <v>4.0049999999999955</v>
      </c>
      <c r="N41" s="25">
        <f t="shared" si="3"/>
        <v>4.162999999999997</v>
      </c>
      <c r="O41" s="25">
        <f t="shared" si="2"/>
        <v>4.307999999999993</v>
      </c>
      <c r="P41" s="25">
        <f t="shared" si="2"/>
        <v>4.441999999999993</v>
      </c>
      <c r="Q41" s="25">
        <f t="shared" si="2"/>
        <v>4.566999999999993</v>
      </c>
      <c r="R41" s="25">
        <f t="shared" si="2"/>
        <v>4.682999999999993</v>
      </c>
      <c r="S41" s="25">
        <f t="shared" si="2"/>
        <v>4.72699999999999</v>
      </c>
      <c r="T41" s="25">
        <f t="shared" si="2"/>
        <v>4.834999999999994</v>
      </c>
      <c r="U41" s="25">
        <f t="shared" si="2"/>
        <v>4.935999999999993</v>
      </c>
      <c r="V41" s="25">
        <f t="shared" si="2"/>
        <v>5.032999999999987</v>
      </c>
      <c r="W41" s="25">
        <f t="shared" si="2"/>
        <v>5.125999999999991</v>
      </c>
      <c r="X41" s="25">
        <f t="shared" si="2"/>
        <v>5.213999999999999</v>
      </c>
      <c r="Y41" s="25">
        <f t="shared" si="4"/>
        <v>5.298999999999992</v>
      </c>
      <c r="Z41" s="25">
        <f t="shared" si="4"/>
        <v>5.381</v>
      </c>
      <c r="AA41" s="25">
        <f t="shared" si="4"/>
        <v>5.458999999999989</v>
      </c>
      <c r="AB41" s="25">
        <f t="shared" si="4"/>
        <v>5.534999999999997</v>
      </c>
      <c r="AC41" s="25">
        <f t="shared" si="4"/>
        <v>5.608999999999995</v>
      </c>
      <c r="AD41" s="25">
        <f t="shared" si="4"/>
        <v>5.679999999999993</v>
      </c>
      <c r="AE41" s="25">
        <f t="shared" si="4"/>
        <v>5.748999999999995</v>
      </c>
      <c r="AF41" s="25">
        <f t="shared" si="4"/>
        <v>5.815999999999988</v>
      </c>
      <c r="AG41" s="25">
        <f t="shared" si="4"/>
        <v>5.881</v>
      </c>
      <c r="AH41" s="25">
        <f t="shared" si="4"/>
        <v>5.981999999999999</v>
      </c>
    </row>
    <row r="42" spans="3:34" ht="12.75">
      <c r="C42" s="25">
        <v>78.6</v>
      </c>
      <c r="D42" s="25">
        <v>94.02</v>
      </c>
      <c r="E42" s="25">
        <f t="shared" si="3"/>
        <v>0.38900000000001</v>
      </c>
      <c r="F42" s="25">
        <f t="shared" si="3"/>
        <v>0.6880000000000024</v>
      </c>
      <c r="G42" s="25">
        <f t="shared" si="3"/>
        <v>1.5910000000000082</v>
      </c>
      <c r="H42" s="25">
        <f t="shared" si="3"/>
        <v>2.055000000000007</v>
      </c>
      <c r="I42" s="25">
        <f t="shared" si="3"/>
        <v>2.4450000000000074</v>
      </c>
      <c r="J42" s="25">
        <f t="shared" si="3"/>
        <v>2.8220000000000027</v>
      </c>
      <c r="K42" s="25">
        <f t="shared" si="3"/>
        <v>3.156000000000006</v>
      </c>
      <c r="L42" s="25">
        <f t="shared" si="3"/>
        <v>3.426000000000002</v>
      </c>
      <c r="M42" s="25">
        <f t="shared" si="3"/>
        <v>3.6650000000000063</v>
      </c>
      <c r="N42" s="25">
        <f t="shared" si="3"/>
        <v>3.8230000000000075</v>
      </c>
      <c r="O42" s="25">
        <f t="shared" si="2"/>
        <v>3.9680000000000035</v>
      </c>
      <c r="P42" s="25">
        <f t="shared" si="2"/>
        <v>4.102000000000004</v>
      </c>
      <c r="Q42" s="25">
        <f t="shared" si="2"/>
        <v>4.227000000000004</v>
      </c>
      <c r="R42" s="25">
        <f t="shared" si="2"/>
        <v>4.3430000000000035</v>
      </c>
      <c r="S42" s="25">
        <f t="shared" si="2"/>
        <v>4.3870000000000005</v>
      </c>
      <c r="T42" s="25">
        <f t="shared" si="2"/>
        <v>4.4950000000000045</v>
      </c>
      <c r="U42" s="25">
        <f t="shared" si="2"/>
        <v>4.596000000000004</v>
      </c>
      <c r="V42" s="25">
        <f t="shared" si="2"/>
        <v>4.692999999999998</v>
      </c>
      <c r="W42" s="25">
        <f t="shared" si="2"/>
        <v>4.786000000000001</v>
      </c>
      <c r="X42" s="25">
        <f t="shared" si="2"/>
        <v>4.874000000000009</v>
      </c>
      <c r="Y42" s="25">
        <f t="shared" si="4"/>
        <v>4.959000000000003</v>
      </c>
      <c r="Z42" s="25">
        <f t="shared" si="4"/>
        <v>5.041000000000011</v>
      </c>
      <c r="AA42" s="25">
        <f t="shared" si="4"/>
        <v>5.119</v>
      </c>
      <c r="AB42" s="25">
        <f t="shared" si="4"/>
        <v>5.195000000000007</v>
      </c>
      <c r="AC42" s="25">
        <f t="shared" si="4"/>
        <v>5.2690000000000055</v>
      </c>
      <c r="AD42" s="25">
        <f t="shared" si="4"/>
        <v>5.340000000000003</v>
      </c>
      <c r="AE42" s="25">
        <f t="shared" si="4"/>
        <v>5.409000000000006</v>
      </c>
      <c r="AF42" s="25">
        <f t="shared" si="4"/>
        <v>5.475999999999999</v>
      </c>
      <c r="AG42" s="25">
        <f t="shared" si="4"/>
        <v>5.541000000000011</v>
      </c>
      <c r="AH42" s="25">
        <f t="shared" si="4"/>
        <v>5.64200000000001</v>
      </c>
    </row>
    <row r="43" spans="3:34" ht="12.75">
      <c r="C43" s="25">
        <v>82.3</v>
      </c>
      <c r="D43" s="25">
        <v>94.73</v>
      </c>
      <c r="E43" s="25">
        <f t="shared" si="3"/>
      </c>
      <c r="F43" s="25">
        <f t="shared" si="3"/>
      </c>
      <c r="G43" s="25">
        <f t="shared" si="3"/>
        <v>0.8810000000000002</v>
      </c>
      <c r="H43" s="25">
        <f t="shared" si="3"/>
        <v>1.3449999999999989</v>
      </c>
      <c r="I43" s="25">
        <f t="shared" si="3"/>
        <v>1.7349999999999994</v>
      </c>
      <c r="J43" s="25">
        <f t="shared" si="3"/>
        <v>2.1119999999999948</v>
      </c>
      <c r="K43" s="25">
        <f t="shared" si="3"/>
        <v>2.445999999999998</v>
      </c>
      <c r="L43" s="25">
        <f t="shared" si="3"/>
        <v>2.715999999999994</v>
      </c>
      <c r="M43" s="25">
        <f t="shared" si="3"/>
        <v>2.9549999999999983</v>
      </c>
      <c r="N43" s="25">
        <f t="shared" si="3"/>
        <v>3.1129999999999995</v>
      </c>
      <c r="O43" s="25">
        <f t="shared" si="2"/>
        <v>3.2579999999999956</v>
      </c>
      <c r="P43" s="25">
        <f t="shared" si="2"/>
        <v>3.391999999999996</v>
      </c>
      <c r="Q43" s="25">
        <f t="shared" si="2"/>
        <v>3.516999999999996</v>
      </c>
      <c r="R43" s="25">
        <f t="shared" si="2"/>
        <v>3.6329999999999956</v>
      </c>
      <c r="S43" s="25">
        <f t="shared" si="2"/>
        <v>3.6769999999999925</v>
      </c>
      <c r="T43" s="25">
        <f t="shared" si="2"/>
        <v>3.7849999999999966</v>
      </c>
      <c r="U43" s="25">
        <f t="shared" si="2"/>
        <v>3.8859999999999957</v>
      </c>
      <c r="V43" s="25">
        <f t="shared" si="2"/>
        <v>3.98299999999999</v>
      </c>
      <c r="W43" s="25">
        <f t="shared" si="2"/>
        <v>4.075999999999993</v>
      </c>
      <c r="X43" s="25">
        <f t="shared" si="2"/>
        <v>4.1640000000000015</v>
      </c>
      <c r="Y43" s="25">
        <f t="shared" si="4"/>
        <v>4.248999999999995</v>
      </c>
      <c r="Z43" s="25">
        <f t="shared" si="4"/>
        <v>4.331000000000003</v>
      </c>
      <c r="AA43" s="25">
        <f t="shared" si="4"/>
        <v>4.408999999999992</v>
      </c>
      <c r="AB43" s="25">
        <f t="shared" si="4"/>
        <v>4.484999999999999</v>
      </c>
      <c r="AC43" s="25">
        <f t="shared" si="4"/>
        <v>4.5589999999999975</v>
      </c>
      <c r="AD43" s="25">
        <f t="shared" si="4"/>
        <v>4.6299999999999955</v>
      </c>
      <c r="AE43" s="25">
        <f t="shared" si="4"/>
        <v>4.698999999999998</v>
      </c>
      <c r="AF43" s="25">
        <f t="shared" si="4"/>
        <v>4.765999999999991</v>
      </c>
      <c r="AG43" s="25">
        <f t="shared" si="4"/>
        <v>4.831000000000003</v>
      </c>
      <c r="AH43" s="25">
        <f t="shared" si="4"/>
        <v>4.932000000000002</v>
      </c>
    </row>
    <row r="44" spans="3:34" ht="12.75">
      <c r="C44" s="25">
        <v>94.3</v>
      </c>
      <c r="D44" s="25">
        <v>95.06</v>
      </c>
      <c r="E44" s="25">
        <f t="shared" si="3"/>
      </c>
      <c r="F44" s="25">
        <f t="shared" si="3"/>
      </c>
      <c r="G44" s="25">
        <f t="shared" si="3"/>
        <v>0.5510000000000019</v>
      </c>
      <c r="H44" s="25">
        <f t="shared" si="3"/>
        <v>1.0150000000000006</v>
      </c>
      <c r="I44" s="25">
        <f t="shared" si="3"/>
        <v>1.4050000000000011</v>
      </c>
      <c r="J44" s="25">
        <f t="shared" si="3"/>
        <v>1.7819999999999965</v>
      </c>
      <c r="K44" s="25">
        <f t="shared" si="3"/>
        <v>2.1159999999999997</v>
      </c>
      <c r="L44" s="25">
        <f t="shared" si="3"/>
        <v>2.3859999999999957</v>
      </c>
      <c r="M44" s="25">
        <f t="shared" si="3"/>
        <v>2.625</v>
      </c>
      <c r="N44" s="25">
        <f t="shared" si="3"/>
        <v>2.7830000000000013</v>
      </c>
      <c r="O44" s="25">
        <f t="shared" si="2"/>
        <v>2.9279999999999973</v>
      </c>
      <c r="P44" s="25">
        <f t="shared" si="2"/>
        <v>3.0619999999999976</v>
      </c>
      <c r="Q44" s="25">
        <f t="shared" si="2"/>
        <v>3.1869999999999976</v>
      </c>
      <c r="R44" s="25">
        <f t="shared" si="2"/>
        <v>3.3029999999999973</v>
      </c>
      <c r="S44" s="25">
        <f t="shared" si="2"/>
        <v>3.346999999999994</v>
      </c>
      <c r="T44" s="25">
        <f t="shared" si="2"/>
        <v>3.4549999999999983</v>
      </c>
      <c r="U44" s="25">
        <f t="shared" si="2"/>
        <v>3.5559999999999974</v>
      </c>
      <c r="V44" s="25">
        <f t="shared" si="2"/>
        <v>3.6529999999999916</v>
      </c>
      <c r="W44" s="25">
        <f t="shared" si="2"/>
        <v>3.745999999999995</v>
      </c>
      <c r="X44" s="25">
        <f t="shared" si="2"/>
        <v>3.834000000000003</v>
      </c>
      <c r="Y44" s="25">
        <f t="shared" si="4"/>
        <v>3.918999999999997</v>
      </c>
      <c r="Z44" s="25">
        <f t="shared" si="4"/>
        <v>4.001000000000005</v>
      </c>
      <c r="AA44" s="25">
        <f t="shared" si="4"/>
        <v>4.0789999999999935</v>
      </c>
      <c r="AB44" s="25">
        <f t="shared" si="4"/>
        <v>4.155000000000001</v>
      </c>
      <c r="AC44" s="25">
        <f t="shared" si="4"/>
        <v>4.228999999999999</v>
      </c>
      <c r="AD44" s="25">
        <f t="shared" si="4"/>
        <v>4.299999999999997</v>
      </c>
      <c r="AE44" s="25">
        <f t="shared" si="4"/>
        <v>4.369</v>
      </c>
      <c r="AF44" s="25">
        <f t="shared" si="4"/>
        <v>4.435999999999993</v>
      </c>
      <c r="AG44" s="25">
        <f t="shared" si="4"/>
        <v>4.501000000000005</v>
      </c>
      <c r="AH44" s="25">
        <f t="shared" si="4"/>
        <v>4.602000000000004</v>
      </c>
    </row>
    <row r="45" spans="3:34" ht="12.75">
      <c r="C45" s="25">
        <v>107.3</v>
      </c>
      <c r="D45" s="25">
        <v>95.15</v>
      </c>
      <c r="E45" s="25">
        <f t="shared" si="3"/>
      </c>
      <c r="F45" s="25">
        <f t="shared" si="3"/>
      </c>
      <c r="G45" s="25">
        <f t="shared" si="3"/>
        <v>0.4609999999999985</v>
      </c>
      <c r="H45" s="25">
        <f t="shared" si="3"/>
        <v>0.9249999999999972</v>
      </c>
      <c r="I45" s="25">
        <f t="shared" si="3"/>
        <v>1.3149999999999977</v>
      </c>
      <c r="J45" s="25">
        <f t="shared" si="3"/>
        <v>1.691999999999993</v>
      </c>
      <c r="K45" s="25">
        <f t="shared" si="3"/>
        <v>2.0259999999999962</v>
      </c>
      <c r="L45" s="25">
        <f t="shared" si="3"/>
        <v>2.2959999999999923</v>
      </c>
      <c r="M45" s="25">
        <f t="shared" si="3"/>
        <v>2.5349999999999966</v>
      </c>
      <c r="N45" s="25">
        <f t="shared" si="3"/>
        <v>2.692999999999998</v>
      </c>
      <c r="O45" s="25">
        <f t="shared" si="3"/>
        <v>2.837999999999994</v>
      </c>
      <c r="P45" s="25">
        <f t="shared" si="3"/>
        <v>2.971999999999994</v>
      </c>
      <c r="Q45" s="25">
        <f t="shared" si="3"/>
        <v>3.096999999999994</v>
      </c>
      <c r="R45" s="25">
        <f t="shared" si="3"/>
        <v>3.212999999999994</v>
      </c>
      <c r="S45" s="25">
        <f t="shared" si="3"/>
        <v>3.256999999999991</v>
      </c>
      <c r="T45" s="25">
        <f t="shared" si="3"/>
        <v>3.364999999999995</v>
      </c>
      <c r="U45" s="25">
        <f aca="true" t="shared" si="5" ref="U45:AH53">IF(U$2&lt;$D45,"",U$2-$D45)</f>
        <v>3.465999999999994</v>
      </c>
      <c r="V45" s="25">
        <f t="shared" si="5"/>
        <v>3.562999999999988</v>
      </c>
      <c r="W45" s="25">
        <f t="shared" si="5"/>
        <v>3.6559999999999917</v>
      </c>
      <c r="X45" s="25">
        <f t="shared" si="5"/>
        <v>3.7439999999999998</v>
      </c>
      <c r="Y45" s="25">
        <f t="shared" si="4"/>
        <v>3.8289999999999935</v>
      </c>
      <c r="Z45" s="25">
        <f t="shared" si="4"/>
        <v>3.9110000000000014</v>
      </c>
      <c r="AA45" s="25">
        <f t="shared" si="4"/>
        <v>3.98899999999999</v>
      </c>
      <c r="AB45" s="25">
        <f t="shared" si="4"/>
        <v>4.064999999999998</v>
      </c>
      <c r="AC45" s="25">
        <f t="shared" si="4"/>
        <v>4.138999999999996</v>
      </c>
      <c r="AD45" s="25">
        <f t="shared" si="4"/>
        <v>4.209999999999994</v>
      </c>
      <c r="AE45" s="25">
        <f t="shared" si="4"/>
        <v>4.278999999999996</v>
      </c>
      <c r="AF45" s="25">
        <f t="shared" si="4"/>
        <v>4.345999999999989</v>
      </c>
      <c r="AG45" s="25">
        <f t="shared" si="4"/>
        <v>4.411000000000001</v>
      </c>
      <c r="AH45" s="25">
        <f t="shared" si="4"/>
        <v>4.5120000000000005</v>
      </c>
    </row>
    <row r="46" spans="3:34" ht="12.75">
      <c r="C46" s="25">
        <v>116.5</v>
      </c>
      <c r="D46" s="25">
        <v>95.82</v>
      </c>
      <c r="E46" s="25">
        <f aca="true" t="shared" si="6" ref="E46:T53">IF(E$2&lt;$D46,"",E$2-$D46)</f>
      </c>
      <c r="F46" s="25">
        <f t="shared" si="6"/>
      </c>
      <c r="G46" s="25">
        <f t="shared" si="6"/>
      </c>
      <c r="H46" s="25">
        <f t="shared" si="6"/>
        <v>0.25500000000000966</v>
      </c>
      <c r="I46" s="25">
        <f t="shared" si="6"/>
        <v>0.6450000000000102</v>
      </c>
      <c r="J46" s="25">
        <f t="shared" si="6"/>
        <v>1.0220000000000056</v>
      </c>
      <c r="K46" s="25">
        <f t="shared" si="6"/>
        <v>1.3560000000000088</v>
      </c>
      <c r="L46" s="25">
        <f t="shared" si="6"/>
        <v>1.6260000000000048</v>
      </c>
      <c r="M46" s="25">
        <f t="shared" si="6"/>
        <v>1.865000000000009</v>
      </c>
      <c r="N46" s="25">
        <f t="shared" si="6"/>
        <v>2.0230000000000103</v>
      </c>
      <c r="O46" s="25">
        <f t="shared" si="6"/>
        <v>2.1680000000000064</v>
      </c>
      <c r="P46" s="25">
        <f t="shared" si="6"/>
        <v>2.3020000000000067</v>
      </c>
      <c r="Q46" s="25">
        <f t="shared" si="6"/>
        <v>2.4270000000000067</v>
      </c>
      <c r="R46" s="25">
        <f t="shared" si="6"/>
        <v>2.5430000000000064</v>
      </c>
      <c r="S46" s="25">
        <f t="shared" si="6"/>
        <v>2.5870000000000033</v>
      </c>
      <c r="T46" s="25">
        <f t="shared" si="6"/>
        <v>2.6950000000000074</v>
      </c>
      <c r="U46" s="25">
        <f t="shared" si="5"/>
        <v>2.7960000000000065</v>
      </c>
      <c r="V46" s="25">
        <f t="shared" si="5"/>
        <v>2.8930000000000007</v>
      </c>
      <c r="W46" s="25">
        <f t="shared" si="5"/>
        <v>2.986000000000004</v>
      </c>
      <c r="X46" s="25">
        <f t="shared" si="5"/>
        <v>3.0740000000000123</v>
      </c>
      <c r="Y46" s="25">
        <f t="shared" si="5"/>
        <v>3.159000000000006</v>
      </c>
      <c r="Z46" s="25">
        <f t="shared" si="5"/>
        <v>3.241000000000014</v>
      </c>
      <c r="AA46" s="25">
        <f t="shared" si="5"/>
        <v>3.3190000000000026</v>
      </c>
      <c r="AB46" s="25">
        <f t="shared" si="5"/>
        <v>3.3950000000000102</v>
      </c>
      <c r="AC46" s="25">
        <f t="shared" si="5"/>
        <v>3.4690000000000083</v>
      </c>
      <c r="AD46" s="25">
        <f t="shared" si="5"/>
        <v>3.5400000000000063</v>
      </c>
      <c r="AE46" s="25">
        <f t="shared" si="5"/>
        <v>3.609000000000009</v>
      </c>
      <c r="AF46" s="25">
        <f t="shared" si="5"/>
        <v>3.676000000000002</v>
      </c>
      <c r="AG46" s="25">
        <f t="shared" si="5"/>
        <v>3.741000000000014</v>
      </c>
      <c r="AH46" s="25">
        <f t="shared" si="5"/>
        <v>3.842000000000013</v>
      </c>
    </row>
    <row r="47" spans="3:34" ht="12.75">
      <c r="C47" s="25">
        <v>126.5</v>
      </c>
      <c r="D47" s="25">
        <v>96.75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</c>
      <c r="J47" s="25">
        <f t="shared" si="6"/>
        <v>0.09199999999999875</v>
      </c>
      <c r="K47" s="25">
        <f t="shared" si="6"/>
        <v>0.42600000000000193</v>
      </c>
      <c r="L47" s="25">
        <f t="shared" si="6"/>
        <v>0.695999999999998</v>
      </c>
      <c r="M47" s="25">
        <f t="shared" si="6"/>
        <v>0.9350000000000023</v>
      </c>
      <c r="N47" s="25">
        <f t="shared" si="6"/>
        <v>1.0930000000000035</v>
      </c>
      <c r="O47" s="25">
        <f t="shared" si="6"/>
        <v>1.2379999999999995</v>
      </c>
      <c r="P47" s="25">
        <f t="shared" si="6"/>
        <v>1.3719999999999999</v>
      </c>
      <c r="Q47" s="25">
        <f t="shared" si="6"/>
        <v>1.4969999999999999</v>
      </c>
      <c r="R47" s="25">
        <f t="shared" si="6"/>
        <v>1.6129999999999995</v>
      </c>
      <c r="S47" s="25">
        <f t="shared" si="6"/>
        <v>1.6569999999999965</v>
      </c>
      <c r="T47" s="25">
        <f t="shared" si="6"/>
        <v>1.7650000000000006</v>
      </c>
      <c r="U47" s="25">
        <f t="shared" si="5"/>
        <v>1.8659999999999997</v>
      </c>
      <c r="V47" s="25">
        <f t="shared" si="5"/>
        <v>1.9629999999999939</v>
      </c>
      <c r="W47" s="25">
        <f t="shared" si="5"/>
        <v>2.0559999999999974</v>
      </c>
      <c r="X47" s="25">
        <f t="shared" si="5"/>
        <v>2.1440000000000055</v>
      </c>
      <c r="Y47" s="25">
        <f t="shared" si="5"/>
        <v>2.228999999999999</v>
      </c>
      <c r="Z47" s="25">
        <f t="shared" si="5"/>
        <v>2.311000000000007</v>
      </c>
      <c r="AA47" s="25">
        <f t="shared" si="5"/>
        <v>2.388999999999996</v>
      </c>
      <c r="AB47" s="25">
        <f t="shared" si="5"/>
        <v>2.4650000000000034</v>
      </c>
      <c r="AC47" s="25">
        <f t="shared" si="5"/>
        <v>2.5390000000000015</v>
      </c>
      <c r="AD47" s="25">
        <f t="shared" si="5"/>
        <v>2.6099999999999994</v>
      </c>
      <c r="AE47" s="25">
        <f t="shared" si="5"/>
        <v>2.679000000000002</v>
      </c>
      <c r="AF47" s="25">
        <f t="shared" si="5"/>
        <v>2.745999999999995</v>
      </c>
      <c r="AG47" s="25">
        <f t="shared" si="5"/>
        <v>2.811000000000007</v>
      </c>
      <c r="AH47" s="25">
        <f t="shared" si="5"/>
        <v>2.912000000000006</v>
      </c>
    </row>
    <row r="48" spans="3:34" ht="12.75">
      <c r="C48" s="25">
        <v>134.5</v>
      </c>
      <c r="D48" s="25">
        <v>97.15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</c>
      <c r="K48" s="25">
        <f t="shared" si="6"/>
        <v>0.02599999999999625</v>
      </c>
      <c r="L48" s="25">
        <f t="shared" si="6"/>
        <v>0.29599999999999227</v>
      </c>
      <c r="M48" s="25">
        <f t="shared" si="6"/>
        <v>0.5349999999999966</v>
      </c>
      <c r="N48" s="25">
        <f t="shared" si="6"/>
        <v>0.6929999999999978</v>
      </c>
      <c r="O48" s="25">
        <f t="shared" si="6"/>
        <v>0.8379999999999939</v>
      </c>
      <c r="P48" s="25">
        <f t="shared" si="6"/>
        <v>0.9719999999999942</v>
      </c>
      <c r="Q48" s="25">
        <f t="shared" si="6"/>
        <v>1.0969999999999942</v>
      </c>
      <c r="R48" s="25">
        <f t="shared" si="6"/>
        <v>1.2129999999999939</v>
      </c>
      <c r="S48" s="25">
        <f t="shared" si="6"/>
        <v>1.2569999999999908</v>
      </c>
      <c r="T48" s="25">
        <f t="shared" si="6"/>
        <v>1.3649999999999949</v>
      </c>
      <c r="U48" s="25">
        <f t="shared" si="5"/>
        <v>1.465999999999994</v>
      </c>
      <c r="V48" s="25">
        <f t="shared" si="5"/>
        <v>1.5629999999999882</v>
      </c>
      <c r="W48" s="25">
        <f t="shared" si="5"/>
        <v>1.6559999999999917</v>
      </c>
      <c r="X48" s="25">
        <f t="shared" si="5"/>
        <v>1.7439999999999998</v>
      </c>
      <c r="Y48" s="25">
        <f t="shared" si="5"/>
        <v>1.8289999999999935</v>
      </c>
      <c r="Z48" s="25">
        <f t="shared" si="5"/>
        <v>1.9110000000000014</v>
      </c>
      <c r="AA48" s="25">
        <f t="shared" si="5"/>
        <v>1.98899999999999</v>
      </c>
      <c r="AB48" s="25">
        <f t="shared" si="5"/>
        <v>2.0649999999999977</v>
      </c>
      <c r="AC48" s="25">
        <f t="shared" si="5"/>
        <v>2.138999999999996</v>
      </c>
      <c r="AD48" s="25">
        <f t="shared" si="5"/>
        <v>2.2099999999999937</v>
      </c>
      <c r="AE48" s="25">
        <f t="shared" si="5"/>
        <v>2.2789999999999964</v>
      </c>
      <c r="AF48" s="25">
        <f t="shared" si="5"/>
        <v>2.3459999999999894</v>
      </c>
      <c r="AG48" s="25">
        <f t="shared" si="5"/>
        <v>2.4110000000000014</v>
      </c>
      <c r="AH48" s="25">
        <f t="shared" si="5"/>
        <v>2.5120000000000005</v>
      </c>
    </row>
    <row r="49" spans="3:34" ht="12.75">
      <c r="C49" s="25">
        <v>148.3</v>
      </c>
      <c r="D49" s="25">
        <v>100.16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</c>
      <c r="M49" s="25">
        <f t="shared" si="6"/>
      </c>
      <c r="N49" s="25">
        <f t="shared" si="6"/>
      </c>
      <c r="O49" s="25">
        <f t="shared" si="6"/>
      </c>
      <c r="P49" s="25">
        <f t="shared" si="6"/>
      </c>
      <c r="Q49" s="25">
        <f t="shared" si="6"/>
      </c>
      <c r="R49" s="25">
        <f t="shared" si="6"/>
      </c>
      <c r="S49" s="25">
        <f t="shared" si="6"/>
      </c>
      <c r="T49" s="25">
        <f t="shared" si="6"/>
      </c>
      <c r="U49" s="25">
        <f t="shared" si="5"/>
      </c>
      <c r="V49" s="25">
        <f t="shared" si="5"/>
      </c>
      <c r="W49" s="25">
        <f t="shared" si="5"/>
      </c>
      <c r="X49" s="25">
        <f t="shared" si="5"/>
      </c>
      <c r="Y49" s="25">
        <f t="shared" si="5"/>
      </c>
      <c r="Z49" s="25">
        <f t="shared" si="5"/>
      </c>
      <c r="AA49" s="25">
        <f t="shared" si="5"/>
      </c>
      <c r="AB49" s="25">
        <f t="shared" si="5"/>
      </c>
      <c r="AC49" s="25">
        <f t="shared" si="5"/>
      </c>
      <c r="AD49" s="25">
        <f t="shared" si="5"/>
      </c>
      <c r="AE49" s="25">
        <f t="shared" si="5"/>
      </c>
      <c r="AF49" s="25">
        <f t="shared" si="5"/>
      </c>
      <c r="AG49" s="25">
        <f t="shared" si="5"/>
      </c>
      <c r="AH49" s="25">
        <f t="shared" si="5"/>
      </c>
    </row>
    <row r="50" spans="3:34" ht="12.75">
      <c r="C50" s="25">
        <v>153.5</v>
      </c>
      <c r="D50" s="25">
        <v>101.4</v>
      </c>
      <c r="E50" s="25">
        <f t="shared" si="6"/>
      </c>
      <c r="F50" s="25">
        <f t="shared" si="6"/>
      </c>
      <c r="G50" s="25">
        <f t="shared" si="6"/>
      </c>
      <c r="H50" s="25">
        <f t="shared" si="6"/>
      </c>
      <c r="I50" s="25">
        <f t="shared" si="6"/>
      </c>
      <c r="J50" s="25">
        <f t="shared" si="6"/>
      </c>
      <c r="K50" s="25">
        <f t="shared" si="6"/>
      </c>
      <c r="L50" s="25">
        <f t="shared" si="6"/>
      </c>
      <c r="M50" s="25">
        <f t="shared" si="6"/>
      </c>
      <c r="N50" s="25">
        <f t="shared" si="6"/>
      </c>
      <c r="O50" s="25">
        <f t="shared" si="6"/>
      </c>
      <c r="P50" s="25">
        <f t="shared" si="6"/>
      </c>
      <c r="Q50" s="25">
        <f t="shared" si="6"/>
      </c>
      <c r="R50" s="25">
        <f t="shared" si="6"/>
      </c>
      <c r="S50" s="25">
        <f t="shared" si="6"/>
      </c>
      <c r="T50" s="25">
        <f t="shared" si="6"/>
      </c>
      <c r="U50" s="25">
        <f t="shared" si="5"/>
      </c>
      <c r="V50" s="25">
        <f t="shared" si="5"/>
      </c>
      <c r="W50" s="25">
        <f t="shared" si="5"/>
      </c>
      <c r="X50" s="25">
        <f t="shared" si="5"/>
      </c>
      <c r="Y50" s="25">
        <f t="shared" si="5"/>
      </c>
      <c r="Z50" s="25">
        <f t="shared" si="5"/>
      </c>
      <c r="AA50" s="25">
        <f t="shared" si="5"/>
      </c>
      <c r="AB50" s="25">
        <f t="shared" si="5"/>
      </c>
      <c r="AC50" s="25">
        <f t="shared" si="5"/>
      </c>
      <c r="AD50" s="25">
        <f t="shared" si="5"/>
      </c>
      <c r="AE50" s="25">
        <f t="shared" si="5"/>
      </c>
      <c r="AF50" s="25">
        <f t="shared" si="5"/>
      </c>
      <c r="AG50" s="25">
        <f t="shared" si="5"/>
      </c>
      <c r="AH50" s="25">
        <f>IF(AH$2&lt;$D50,"",AH$2-$D50)</f>
      </c>
    </row>
    <row r="51" spans="3:34" ht="12.75">
      <c r="C51" s="25">
        <v>155</v>
      </c>
      <c r="D51" s="25">
        <v>102.28</v>
      </c>
      <c r="E51" s="25">
        <f t="shared" si="6"/>
      </c>
      <c r="F51" s="25">
        <f t="shared" si="6"/>
      </c>
      <c r="G51" s="25">
        <f t="shared" si="6"/>
      </c>
      <c r="H51" s="25">
        <f t="shared" si="6"/>
      </c>
      <c r="I51" s="25">
        <f t="shared" si="6"/>
      </c>
      <c r="J51" s="25">
        <f t="shared" si="6"/>
      </c>
      <c r="K51" s="25">
        <f t="shared" si="6"/>
      </c>
      <c r="L51" s="25">
        <f t="shared" si="6"/>
      </c>
      <c r="M51" s="25">
        <f t="shared" si="6"/>
      </c>
      <c r="N51" s="25">
        <f t="shared" si="6"/>
      </c>
      <c r="O51" s="25">
        <f t="shared" si="6"/>
      </c>
      <c r="P51" s="25">
        <f t="shared" si="6"/>
      </c>
      <c r="Q51" s="25">
        <f t="shared" si="6"/>
      </c>
      <c r="R51" s="25">
        <f t="shared" si="6"/>
      </c>
      <c r="S51" s="25">
        <f t="shared" si="6"/>
      </c>
      <c r="T51" s="25">
        <f t="shared" si="6"/>
      </c>
      <c r="U51" s="25">
        <f t="shared" si="5"/>
      </c>
      <c r="V51" s="25">
        <f t="shared" si="5"/>
      </c>
      <c r="W51" s="25">
        <f t="shared" si="5"/>
      </c>
      <c r="X51" s="25">
        <f t="shared" si="5"/>
      </c>
      <c r="Y51" s="25">
        <f t="shared" si="5"/>
      </c>
      <c r="Z51" s="25">
        <f t="shared" si="5"/>
      </c>
      <c r="AA51" s="25">
        <f t="shared" si="5"/>
      </c>
      <c r="AB51" s="25">
        <f t="shared" si="5"/>
      </c>
      <c r="AC51" s="25">
        <f t="shared" si="5"/>
      </c>
      <c r="AD51" s="25">
        <f t="shared" si="5"/>
      </c>
      <c r="AE51" s="25">
        <f t="shared" si="5"/>
      </c>
      <c r="AF51" s="25">
        <f t="shared" si="5"/>
      </c>
      <c r="AG51" s="25">
        <f t="shared" si="5"/>
      </c>
      <c r="AH51" s="25">
        <f t="shared" si="5"/>
      </c>
    </row>
    <row r="52" spans="3:34" ht="12.75">
      <c r="C52" s="25">
        <v>162.1</v>
      </c>
      <c r="D52" s="25">
        <v>104.05</v>
      </c>
      <c r="E52" s="25">
        <f t="shared" si="6"/>
      </c>
      <c r="F52" s="25">
        <f t="shared" si="6"/>
      </c>
      <c r="G52" s="25">
        <f t="shared" si="6"/>
      </c>
      <c r="H52" s="25">
        <f t="shared" si="6"/>
      </c>
      <c r="I52" s="25">
        <f t="shared" si="6"/>
      </c>
      <c r="J52" s="25">
        <f t="shared" si="6"/>
      </c>
      <c r="K52" s="25">
        <f t="shared" si="6"/>
      </c>
      <c r="L52" s="25">
        <f t="shared" si="6"/>
      </c>
      <c r="M52" s="25">
        <f t="shared" si="6"/>
      </c>
      <c r="N52" s="25">
        <f t="shared" si="6"/>
      </c>
      <c r="O52" s="25">
        <f t="shared" si="6"/>
      </c>
      <c r="P52" s="25">
        <f t="shared" si="6"/>
      </c>
      <c r="Q52" s="25">
        <f t="shared" si="6"/>
      </c>
      <c r="R52" s="25">
        <f t="shared" si="6"/>
      </c>
      <c r="S52" s="25">
        <f t="shared" si="6"/>
      </c>
      <c r="T52" s="25">
        <f t="shared" si="6"/>
      </c>
      <c r="U52" s="25">
        <f t="shared" si="5"/>
      </c>
      <c r="V52" s="25">
        <f t="shared" si="5"/>
      </c>
      <c r="W52" s="25">
        <f t="shared" si="5"/>
      </c>
      <c r="X52" s="25">
        <f t="shared" si="5"/>
      </c>
      <c r="Y52" s="25">
        <f t="shared" si="5"/>
      </c>
      <c r="Z52" s="25">
        <f t="shared" si="5"/>
      </c>
      <c r="AA52" s="25">
        <f t="shared" si="5"/>
      </c>
      <c r="AB52" s="25">
        <f t="shared" si="5"/>
      </c>
      <c r="AC52" s="25">
        <f t="shared" si="5"/>
      </c>
      <c r="AD52" s="25">
        <f t="shared" si="5"/>
      </c>
      <c r="AE52" s="25">
        <f t="shared" si="5"/>
      </c>
      <c r="AF52" s="25">
        <f t="shared" si="5"/>
      </c>
      <c r="AG52" s="25">
        <f t="shared" si="5"/>
      </c>
      <c r="AH52" s="25">
        <f>IF(AH$2&lt;$D52,"",AH$2-$D52)</f>
      </c>
    </row>
    <row r="53" spans="3:34" ht="12.75">
      <c r="C53" s="25">
        <v>164.3</v>
      </c>
      <c r="D53" s="25">
        <v>107.84</v>
      </c>
      <c r="E53" s="25">
        <f t="shared" si="6"/>
      </c>
      <c r="F53" s="25">
        <f t="shared" si="6"/>
      </c>
      <c r="G53" s="25">
        <f t="shared" si="6"/>
      </c>
      <c r="H53" s="25">
        <f t="shared" si="6"/>
      </c>
      <c r="I53" s="25">
        <f t="shared" si="6"/>
      </c>
      <c r="J53" s="25">
        <f t="shared" si="6"/>
      </c>
      <c r="K53" s="25">
        <f t="shared" si="6"/>
      </c>
      <c r="L53" s="25">
        <f t="shared" si="6"/>
      </c>
      <c r="M53" s="25">
        <f t="shared" si="6"/>
      </c>
      <c r="N53" s="25">
        <f t="shared" si="6"/>
      </c>
      <c r="O53" s="25">
        <f t="shared" si="6"/>
      </c>
      <c r="P53" s="25">
        <f t="shared" si="6"/>
      </c>
      <c r="Q53" s="25">
        <f t="shared" si="6"/>
      </c>
      <c r="R53" s="25">
        <f t="shared" si="6"/>
      </c>
      <c r="S53" s="25">
        <f t="shared" si="6"/>
      </c>
      <c r="T53" s="25">
        <f t="shared" si="6"/>
      </c>
      <c r="U53" s="25">
        <f t="shared" si="5"/>
      </c>
      <c r="V53" s="25">
        <f t="shared" si="5"/>
      </c>
      <c r="W53" s="25">
        <f t="shared" si="5"/>
      </c>
      <c r="X53" s="25">
        <f t="shared" si="5"/>
      </c>
      <c r="Y53" s="25">
        <f t="shared" si="5"/>
      </c>
      <c r="Z53" s="25">
        <f t="shared" si="5"/>
      </c>
      <c r="AA53" s="25">
        <f t="shared" si="5"/>
      </c>
      <c r="AB53" s="25">
        <f t="shared" si="5"/>
      </c>
      <c r="AC53" s="25">
        <f t="shared" si="5"/>
      </c>
      <c r="AD53" s="25">
        <f t="shared" si="5"/>
      </c>
      <c r="AE53" s="25">
        <f t="shared" si="5"/>
      </c>
      <c r="AF53" s="25">
        <f t="shared" si="5"/>
      </c>
      <c r="AG53" s="25">
        <f t="shared" si="5"/>
      </c>
      <c r="AH53" s="25">
        <f>IF(AH$2&lt;$D53,"",AH$2-$D53)</f>
      </c>
    </row>
    <row r="54" spans="5:34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5:34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5:34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5:34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2009-07-21T22:13:46Z</dcterms:modified>
  <cp:category/>
  <cp:version/>
  <cp:contentType/>
  <cp:contentStatus/>
</cp:coreProperties>
</file>